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wanson  H\Coaching\Boys Golf 2022\Results\"/>
    </mc:Choice>
  </mc:AlternateContent>
  <bookViews>
    <workbookView xWindow="0" yWindow="0" windowWidth="20490" windowHeight="7050"/>
  </bookViews>
  <sheets>
    <sheet name="Invite List" sheetId="1" r:id="rId1"/>
    <sheet name="Tee Times" sheetId="2" r:id="rId2"/>
    <sheet name="Hole Information" sheetId="3" r:id="rId3"/>
    <sheet name="C" sheetId="4" state="hidden" r:id="rId4"/>
    <sheet name="Ind ScoresXTeam" sheetId="5" r:id="rId5"/>
    <sheet name="Team Summary" sheetId="6" r:id="rId6"/>
    <sheet name="old Team Sum" sheetId="7" state="hidden" r:id="rId7"/>
    <sheet name="Team Ranking" sheetId="8" r:id="rId8"/>
    <sheet name="Individual Ranking" sheetId="9" r:id="rId9"/>
    <sheet name="Tee Times with Scoring Monitors" sheetId="10" state="hidden" r:id="rId10"/>
    <sheet name="Sheet4" sheetId="11" state="hidden" r:id="rId11"/>
  </sheets>
  <calcPr calcId="162913"/>
  <extLst>
    <ext uri="GoogleSheetsCustomDataVersion1">
      <go:sheetsCustomData xmlns:go="http://customooxmlschemas.google.com/" r:id="rId15" roundtripDataSignature="AMtx7mhbEcxqNtU8gAEaWCZYb7pREcXxfQ=="/>
    </ext>
  </extLst>
</workbook>
</file>

<file path=xl/calcChain.xml><?xml version="1.0" encoding="utf-8"?>
<calcChain xmlns="http://schemas.openxmlformats.org/spreadsheetml/2006/main">
  <c r="A67" i="9" l="1"/>
  <c r="A51" i="9"/>
  <c r="A43" i="9"/>
  <c r="A36" i="9"/>
  <c r="A20" i="9"/>
  <c r="A12" i="9"/>
  <c r="A11" i="9"/>
  <c r="A4" i="9"/>
  <c r="A2" i="9"/>
  <c r="X72" i="8"/>
  <c r="C19" i="7"/>
  <c r="B19" i="7"/>
  <c r="C17" i="7"/>
  <c r="B17" i="7"/>
  <c r="C14" i="7"/>
  <c r="B14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8" i="7"/>
  <c r="B119" i="6"/>
  <c r="A22" i="9" s="1"/>
  <c r="B118" i="6"/>
  <c r="B117" i="6"/>
  <c r="A25" i="9" s="1"/>
  <c r="B116" i="6"/>
  <c r="A6" i="9" s="1"/>
  <c r="B115" i="6"/>
  <c r="A7" i="9" s="1"/>
  <c r="B114" i="6"/>
  <c r="B111" i="6"/>
  <c r="A57" i="9" s="1"/>
  <c r="B110" i="6"/>
  <c r="A23" i="9" s="1"/>
  <c r="C109" i="6"/>
  <c r="E109" i="6" s="1"/>
  <c r="B26" i="9" s="1"/>
  <c r="B109" i="6"/>
  <c r="A26" i="9" s="1"/>
  <c r="B108" i="6"/>
  <c r="A56" i="9" s="1"/>
  <c r="C107" i="6"/>
  <c r="E107" i="6" s="1"/>
  <c r="B24" i="9" s="1"/>
  <c r="B107" i="6"/>
  <c r="A24" i="9" s="1"/>
  <c r="B106" i="6"/>
  <c r="A8" i="8" s="1"/>
  <c r="B103" i="6"/>
  <c r="A73" i="9" s="1"/>
  <c r="B102" i="6"/>
  <c r="A55" i="9" s="1"/>
  <c r="B101" i="6"/>
  <c r="A48" i="9" s="1"/>
  <c r="B100" i="6"/>
  <c r="A39" i="9" s="1"/>
  <c r="B99" i="6"/>
  <c r="A35" i="9" s="1"/>
  <c r="B98" i="6"/>
  <c r="A12" i="8" s="1"/>
  <c r="B95" i="6"/>
  <c r="A66" i="9" s="1"/>
  <c r="C94" i="6"/>
  <c r="E94" i="6" s="1"/>
  <c r="B67" i="9" s="1"/>
  <c r="B94" i="6"/>
  <c r="B93" i="6"/>
  <c r="A53" i="9" s="1"/>
  <c r="C92" i="6"/>
  <c r="E92" i="6" s="1"/>
  <c r="B51" i="9" s="1"/>
  <c r="B92" i="6"/>
  <c r="B91" i="6"/>
  <c r="B90" i="6"/>
  <c r="A13" i="8" s="1"/>
  <c r="B87" i="6"/>
  <c r="B86" i="6"/>
  <c r="A41" i="9" s="1"/>
  <c r="B85" i="6"/>
  <c r="A19" i="9" s="1"/>
  <c r="B82" i="6"/>
  <c r="A4" i="8" s="1"/>
  <c r="E79" i="6"/>
  <c r="B59" i="9" s="1"/>
  <c r="B79" i="6"/>
  <c r="A59" i="9" s="1"/>
  <c r="B78" i="6"/>
  <c r="A18" i="9" s="1"/>
  <c r="B77" i="6"/>
  <c r="A13" i="9" s="1"/>
  <c r="B76" i="6"/>
  <c r="A9" i="9" s="1"/>
  <c r="B75" i="6"/>
  <c r="A10" i="9" s="1"/>
  <c r="B74" i="6"/>
  <c r="A2" i="8" s="1"/>
  <c r="C71" i="6"/>
  <c r="E71" i="6" s="1"/>
  <c r="B49" i="9" s="1"/>
  <c r="B71" i="6"/>
  <c r="A49" i="9" s="1"/>
  <c r="B70" i="6"/>
  <c r="B69" i="6"/>
  <c r="A38" i="9" s="1"/>
  <c r="D68" i="6"/>
  <c r="B68" i="6"/>
  <c r="A15" i="9" s="1"/>
  <c r="B67" i="6"/>
  <c r="A8" i="9" s="1"/>
  <c r="B66" i="6"/>
  <c r="A6" i="8" s="1"/>
  <c r="B63" i="6"/>
  <c r="A71" i="9" s="1"/>
  <c r="B62" i="6"/>
  <c r="A60" i="9" s="1"/>
  <c r="B61" i="6"/>
  <c r="A65" i="9" s="1"/>
  <c r="B60" i="6"/>
  <c r="A58" i="9" s="1"/>
  <c r="B59" i="6"/>
  <c r="A44" i="9" s="1"/>
  <c r="B58" i="6"/>
  <c r="A14" i="8" s="1"/>
  <c r="B55" i="6"/>
  <c r="A76" i="9" s="1"/>
  <c r="C54" i="6"/>
  <c r="B54" i="6"/>
  <c r="A75" i="9" s="1"/>
  <c r="B53" i="6"/>
  <c r="A68" i="9" s="1"/>
  <c r="C52" i="6"/>
  <c r="E52" i="6" s="1"/>
  <c r="B69" i="9" s="1"/>
  <c r="B52" i="6"/>
  <c r="A69" i="9" s="1"/>
  <c r="B51" i="6"/>
  <c r="A17" i="9" s="1"/>
  <c r="B50" i="6"/>
  <c r="A16" i="8" s="1"/>
  <c r="B47" i="6"/>
  <c r="A34" i="9" s="1"/>
  <c r="B46" i="6"/>
  <c r="A32" i="9" s="1"/>
  <c r="B45" i="6"/>
  <c r="A27" i="9" s="1"/>
  <c r="B44" i="6"/>
  <c r="A33" i="9" s="1"/>
  <c r="B43" i="6"/>
  <c r="A3" i="9" s="1"/>
  <c r="B42" i="6"/>
  <c r="A5" i="8" s="1"/>
  <c r="C39" i="6"/>
  <c r="E39" i="6" s="1"/>
  <c r="B37" i="9" s="1"/>
  <c r="B39" i="6"/>
  <c r="A37" i="9" s="1"/>
  <c r="B38" i="6"/>
  <c r="A52" i="9" s="1"/>
  <c r="C37" i="6"/>
  <c r="E37" i="6" s="1"/>
  <c r="B50" i="9" s="1"/>
  <c r="B37" i="6"/>
  <c r="A50" i="9" s="1"/>
  <c r="B36" i="6"/>
  <c r="A31" i="9" s="1"/>
  <c r="C35" i="6"/>
  <c r="E35" i="6" s="1"/>
  <c r="B35" i="6"/>
  <c r="A45" i="9" s="1"/>
  <c r="B34" i="6"/>
  <c r="A11" i="8" s="1"/>
  <c r="B31" i="6"/>
  <c r="A47" i="9" s="1"/>
  <c r="B30" i="6"/>
  <c r="A42" i="9" s="1"/>
  <c r="B29" i="6"/>
  <c r="A54" i="9" s="1"/>
  <c r="B28" i="6"/>
  <c r="A40" i="9" s="1"/>
  <c r="B27" i="6"/>
  <c r="A21" i="9" s="1"/>
  <c r="B26" i="6"/>
  <c r="A10" i="8" s="1"/>
  <c r="B23" i="6"/>
  <c r="A61" i="9" s="1"/>
  <c r="B22" i="6"/>
  <c r="A30" i="9" s="1"/>
  <c r="B21" i="6"/>
  <c r="A46" i="9" s="1"/>
  <c r="B20" i="6"/>
  <c r="A28" i="9" s="1"/>
  <c r="B19" i="6"/>
  <c r="B18" i="6"/>
  <c r="A7" i="8" s="1"/>
  <c r="B14" i="6"/>
  <c r="A72" i="9" s="1"/>
  <c r="B13" i="6"/>
  <c r="A16" i="9" s="1"/>
  <c r="B12" i="6"/>
  <c r="A14" i="9" s="1"/>
  <c r="B11" i="6"/>
  <c r="A29" i="9" s="1"/>
  <c r="B10" i="6"/>
  <c r="A9" i="8" s="1"/>
  <c r="B7" i="6"/>
  <c r="A70" i="9" s="1"/>
  <c r="B6" i="6"/>
  <c r="A64" i="9" s="1"/>
  <c r="B5" i="6"/>
  <c r="A63" i="9" s="1"/>
  <c r="B4" i="6"/>
  <c r="A74" i="9" s="1"/>
  <c r="B3" i="6"/>
  <c r="A5" i="9" s="1"/>
  <c r="B2" i="6"/>
  <c r="A15" i="8" s="1"/>
  <c r="W151" i="5"/>
  <c r="D119" i="6" s="1"/>
  <c r="M151" i="5"/>
  <c r="C151" i="5"/>
  <c r="B151" i="5"/>
  <c r="X150" i="5"/>
  <c r="W150" i="5"/>
  <c r="D118" i="6" s="1"/>
  <c r="M150" i="5"/>
  <c r="C118" i="6" s="1"/>
  <c r="C150" i="5"/>
  <c r="B150" i="5"/>
  <c r="W149" i="5"/>
  <c r="D117" i="6" s="1"/>
  <c r="M149" i="5"/>
  <c r="C149" i="5"/>
  <c r="B149" i="5"/>
  <c r="X148" i="5"/>
  <c r="W148" i="5"/>
  <c r="D116" i="6" s="1"/>
  <c r="M148" i="5"/>
  <c r="C116" i="6" s="1"/>
  <c r="C148" i="5"/>
  <c r="B148" i="5"/>
  <c r="A148" i="5"/>
  <c r="W147" i="5"/>
  <c r="D115" i="6" s="1"/>
  <c r="M147" i="5"/>
  <c r="C147" i="5"/>
  <c r="B147" i="5"/>
  <c r="E146" i="5"/>
  <c r="N145" i="5"/>
  <c r="D145" i="5"/>
  <c r="X141" i="5"/>
  <c r="W141" i="5"/>
  <c r="D111" i="6" s="1"/>
  <c r="M141" i="5"/>
  <c r="C111" i="6" s="1"/>
  <c r="E111" i="6" s="1"/>
  <c r="B57" i="9" s="1"/>
  <c r="C141" i="5"/>
  <c r="B141" i="5"/>
  <c r="W140" i="5"/>
  <c r="D110" i="6" s="1"/>
  <c r="M140" i="5"/>
  <c r="C110" i="6" s="1"/>
  <c r="C140" i="5"/>
  <c r="B140" i="5"/>
  <c r="X139" i="5"/>
  <c r="W139" i="5"/>
  <c r="D109" i="6" s="1"/>
  <c r="M139" i="5"/>
  <c r="C139" i="5"/>
  <c r="B139" i="5"/>
  <c r="W138" i="5"/>
  <c r="D108" i="6" s="1"/>
  <c r="M138" i="5"/>
  <c r="C108" i="6" s="1"/>
  <c r="E108" i="6" s="1"/>
  <c r="B56" i="9" s="1"/>
  <c r="C138" i="5"/>
  <c r="B138" i="5"/>
  <c r="A138" i="5"/>
  <c r="X137" i="5"/>
  <c r="W137" i="5"/>
  <c r="D107" i="6" s="1"/>
  <c r="M137" i="5"/>
  <c r="C137" i="5"/>
  <c r="B137" i="5"/>
  <c r="E136" i="5"/>
  <c r="N135" i="5"/>
  <c r="D135" i="5"/>
  <c r="X131" i="5"/>
  <c r="W131" i="5"/>
  <c r="D103" i="6" s="1"/>
  <c r="M131" i="5"/>
  <c r="C103" i="6" s="1"/>
  <c r="E103" i="6" s="1"/>
  <c r="B73" i="9" s="1"/>
  <c r="C131" i="5"/>
  <c r="B131" i="5"/>
  <c r="W130" i="5"/>
  <c r="D102" i="6" s="1"/>
  <c r="M130" i="5"/>
  <c r="C130" i="5"/>
  <c r="B130" i="5"/>
  <c r="X129" i="5"/>
  <c r="W129" i="5"/>
  <c r="D101" i="6" s="1"/>
  <c r="M129" i="5"/>
  <c r="C101" i="6" s="1"/>
  <c r="E101" i="6" s="1"/>
  <c r="B48" i="9" s="1"/>
  <c r="C129" i="5"/>
  <c r="B129" i="5"/>
  <c r="A129" i="5"/>
  <c r="W128" i="5"/>
  <c r="D100" i="6" s="1"/>
  <c r="M128" i="5"/>
  <c r="C128" i="5"/>
  <c r="B128" i="5"/>
  <c r="A128" i="5"/>
  <c r="X127" i="5"/>
  <c r="W127" i="5"/>
  <c r="D99" i="6" s="1"/>
  <c r="M127" i="5"/>
  <c r="C99" i="6" s="1"/>
  <c r="E99" i="6" s="1"/>
  <c r="C127" i="5"/>
  <c r="B127" i="5"/>
  <c r="F126" i="5"/>
  <c r="E126" i="5"/>
  <c r="N125" i="5"/>
  <c r="D125" i="5"/>
  <c r="W121" i="5"/>
  <c r="D95" i="6" s="1"/>
  <c r="M121" i="5"/>
  <c r="C121" i="5"/>
  <c r="B121" i="5"/>
  <c r="X120" i="5"/>
  <c r="W120" i="5"/>
  <c r="D94" i="6" s="1"/>
  <c r="M120" i="5"/>
  <c r="C120" i="5"/>
  <c r="B120" i="5"/>
  <c r="W119" i="5"/>
  <c r="D93" i="6" s="1"/>
  <c r="M119" i="5"/>
  <c r="C119" i="5"/>
  <c r="B119" i="5"/>
  <c r="A119" i="5"/>
  <c r="A140" i="5" s="1"/>
  <c r="X118" i="5"/>
  <c r="W118" i="5"/>
  <c r="D92" i="6" s="1"/>
  <c r="M118" i="5"/>
  <c r="C118" i="5"/>
  <c r="B118" i="5"/>
  <c r="A118" i="5"/>
  <c r="A139" i="5" s="1"/>
  <c r="W117" i="5"/>
  <c r="D91" i="6" s="1"/>
  <c r="M117" i="5"/>
  <c r="C117" i="5"/>
  <c r="B117" i="5"/>
  <c r="E116" i="5"/>
  <c r="N115" i="5"/>
  <c r="D115" i="5"/>
  <c r="B18" i="7" s="1"/>
  <c r="W111" i="5"/>
  <c r="D87" i="6" s="1"/>
  <c r="M111" i="5"/>
  <c r="C111" i="5"/>
  <c r="B111" i="5"/>
  <c r="X110" i="5"/>
  <c r="W110" i="5"/>
  <c r="D86" i="6" s="1"/>
  <c r="M110" i="5"/>
  <c r="C86" i="6" s="1"/>
  <c r="E86" i="6" s="1"/>
  <c r="B41" i="9" s="1"/>
  <c r="C110" i="5"/>
  <c r="B110" i="5"/>
  <c r="W109" i="5"/>
  <c r="D85" i="6" s="1"/>
  <c r="M109" i="5"/>
  <c r="C109" i="5"/>
  <c r="B109" i="5"/>
  <c r="X108" i="5"/>
  <c r="W108" i="5"/>
  <c r="D84" i="6" s="1"/>
  <c r="M108" i="5"/>
  <c r="C84" i="6" s="1"/>
  <c r="E84" i="6" s="1"/>
  <c r="B4" i="9" s="1"/>
  <c r="C108" i="5"/>
  <c r="B108" i="5"/>
  <c r="A108" i="5"/>
  <c r="A109" i="5" s="1"/>
  <c r="A110" i="5" s="1"/>
  <c r="A111" i="5" s="1"/>
  <c r="W107" i="5"/>
  <c r="D83" i="6" s="1"/>
  <c r="M107" i="5"/>
  <c r="C107" i="5"/>
  <c r="B107" i="5"/>
  <c r="H106" i="5"/>
  <c r="I106" i="5" s="1"/>
  <c r="J106" i="5" s="1"/>
  <c r="K106" i="5" s="1"/>
  <c r="L106" i="5" s="1"/>
  <c r="N106" i="5" s="1"/>
  <c r="O106" i="5" s="1"/>
  <c r="P106" i="5" s="1"/>
  <c r="Q106" i="5" s="1"/>
  <c r="R106" i="5" s="1"/>
  <c r="S106" i="5" s="1"/>
  <c r="T106" i="5" s="1"/>
  <c r="U106" i="5" s="1"/>
  <c r="V106" i="5" s="1"/>
  <c r="E106" i="5"/>
  <c r="F106" i="5" s="1"/>
  <c r="G106" i="5" s="1"/>
  <c r="N105" i="5"/>
  <c r="D105" i="5"/>
  <c r="B16" i="7" s="1"/>
  <c r="X101" i="5"/>
  <c r="W101" i="5"/>
  <c r="D79" i="6" s="1"/>
  <c r="M101" i="5"/>
  <c r="C79" i="6" s="1"/>
  <c r="C101" i="5"/>
  <c r="B101" i="5"/>
  <c r="W100" i="5"/>
  <c r="D78" i="6" s="1"/>
  <c r="M100" i="5"/>
  <c r="C100" i="5"/>
  <c r="B100" i="5"/>
  <c r="X99" i="5"/>
  <c r="W99" i="5"/>
  <c r="D77" i="6" s="1"/>
  <c r="M99" i="5"/>
  <c r="C77" i="6" s="1"/>
  <c r="E77" i="6" s="1"/>
  <c r="B13" i="9" s="1"/>
  <c r="C99" i="5"/>
  <c r="B99" i="5"/>
  <c r="W98" i="5"/>
  <c r="D76" i="6" s="1"/>
  <c r="M98" i="5"/>
  <c r="C76" i="6" s="1"/>
  <c r="C98" i="5"/>
  <c r="B98" i="5"/>
  <c r="A98" i="5"/>
  <c r="A99" i="5" s="1"/>
  <c r="A100" i="5" s="1"/>
  <c r="A101" i="5" s="1"/>
  <c r="W97" i="5"/>
  <c r="D75" i="6" s="1"/>
  <c r="M97" i="5"/>
  <c r="C75" i="6" s="1"/>
  <c r="E75" i="6" s="1"/>
  <c r="C97" i="5"/>
  <c r="B97" i="5"/>
  <c r="G96" i="5"/>
  <c r="H96" i="5" s="1"/>
  <c r="I96" i="5" s="1"/>
  <c r="J96" i="5" s="1"/>
  <c r="K96" i="5" s="1"/>
  <c r="L96" i="5" s="1"/>
  <c r="N96" i="5" s="1"/>
  <c r="O96" i="5" s="1"/>
  <c r="P96" i="5" s="1"/>
  <c r="Q96" i="5" s="1"/>
  <c r="R96" i="5" s="1"/>
  <c r="S96" i="5" s="1"/>
  <c r="T96" i="5" s="1"/>
  <c r="U96" i="5" s="1"/>
  <c r="V96" i="5" s="1"/>
  <c r="F96" i="5"/>
  <c r="E96" i="5"/>
  <c r="N95" i="5"/>
  <c r="D95" i="5"/>
  <c r="B15" i="7" s="1"/>
  <c r="W91" i="5"/>
  <c r="D71" i="6" s="1"/>
  <c r="M91" i="5"/>
  <c r="C91" i="5"/>
  <c r="B91" i="5"/>
  <c r="W90" i="5"/>
  <c r="D70" i="6" s="1"/>
  <c r="M90" i="5"/>
  <c r="C90" i="5"/>
  <c r="B90" i="5"/>
  <c r="X89" i="5"/>
  <c r="W89" i="5"/>
  <c r="D69" i="6" s="1"/>
  <c r="M89" i="5"/>
  <c r="C69" i="6" s="1"/>
  <c r="E69" i="6" s="1"/>
  <c r="B38" i="9" s="1"/>
  <c r="C89" i="5"/>
  <c r="B89" i="5"/>
  <c r="A89" i="5"/>
  <c r="A90" i="5" s="1"/>
  <c r="A91" i="5" s="1"/>
  <c r="W88" i="5"/>
  <c r="M88" i="5"/>
  <c r="C88" i="5"/>
  <c r="B88" i="5"/>
  <c r="A88" i="5"/>
  <c r="X87" i="5"/>
  <c r="W87" i="5"/>
  <c r="D67" i="6" s="1"/>
  <c r="M87" i="5"/>
  <c r="C67" i="6" s="1"/>
  <c r="E67" i="6" s="1"/>
  <c r="C87" i="5"/>
  <c r="B87" i="5"/>
  <c r="F86" i="5"/>
  <c r="G86" i="5" s="1"/>
  <c r="H86" i="5" s="1"/>
  <c r="I86" i="5" s="1"/>
  <c r="J86" i="5" s="1"/>
  <c r="K86" i="5" s="1"/>
  <c r="L86" i="5" s="1"/>
  <c r="N86" i="5" s="1"/>
  <c r="O86" i="5" s="1"/>
  <c r="P86" i="5" s="1"/>
  <c r="Q86" i="5" s="1"/>
  <c r="R86" i="5" s="1"/>
  <c r="S86" i="5" s="1"/>
  <c r="T86" i="5" s="1"/>
  <c r="U86" i="5" s="1"/>
  <c r="V86" i="5" s="1"/>
  <c r="E86" i="5"/>
  <c r="N85" i="5"/>
  <c r="D85" i="5"/>
  <c r="B13" i="7" s="1"/>
  <c r="W81" i="5"/>
  <c r="D63" i="6" s="1"/>
  <c r="M81" i="5"/>
  <c r="C63" i="6" s="1"/>
  <c r="C81" i="5"/>
  <c r="B81" i="5"/>
  <c r="A81" i="5"/>
  <c r="W80" i="5"/>
  <c r="X80" i="5" s="1"/>
  <c r="M80" i="5"/>
  <c r="C62" i="6" s="1"/>
  <c r="C80" i="5"/>
  <c r="B80" i="5"/>
  <c r="W79" i="5"/>
  <c r="D61" i="6" s="1"/>
  <c r="M79" i="5"/>
  <c r="C61" i="6" s="1"/>
  <c r="C79" i="5"/>
  <c r="B79" i="5"/>
  <c r="A79" i="5"/>
  <c r="A80" i="5" s="1"/>
  <c r="W78" i="5"/>
  <c r="D60" i="6" s="1"/>
  <c r="M78" i="5"/>
  <c r="C60" i="6" s="1"/>
  <c r="C78" i="5"/>
  <c r="B78" i="5"/>
  <c r="A78" i="5"/>
  <c r="W77" i="5"/>
  <c r="D59" i="6" s="1"/>
  <c r="M77" i="5"/>
  <c r="C59" i="6" s="1"/>
  <c r="E59" i="6" s="1"/>
  <c r="C77" i="5"/>
  <c r="B77" i="5"/>
  <c r="E76" i="5"/>
  <c r="N75" i="5"/>
  <c r="D75" i="5"/>
  <c r="B12" i="7" s="1"/>
  <c r="W71" i="5"/>
  <c r="D55" i="6" s="1"/>
  <c r="M71" i="5"/>
  <c r="C71" i="5"/>
  <c r="B71" i="5"/>
  <c r="W70" i="5"/>
  <c r="D54" i="6" s="1"/>
  <c r="M70" i="5"/>
  <c r="X70" i="5" s="1"/>
  <c r="C70" i="5"/>
  <c r="B70" i="5"/>
  <c r="X69" i="5"/>
  <c r="W69" i="5"/>
  <c r="D53" i="6" s="1"/>
  <c r="M69" i="5"/>
  <c r="C53" i="6" s="1"/>
  <c r="E53" i="6" s="1"/>
  <c r="B68" i="9" s="1"/>
  <c r="C69" i="5"/>
  <c r="B69" i="5"/>
  <c r="W68" i="5"/>
  <c r="D52" i="6" s="1"/>
  <c r="M68" i="5"/>
  <c r="C68" i="5"/>
  <c r="B68" i="5"/>
  <c r="W67" i="5"/>
  <c r="D51" i="6" s="1"/>
  <c r="M67" i="5"/>
  <c r="C67" i="5"/>
  <c r="B67" i="5"/>
  <c r="E66" i="5"/>
  <c r="N65" i="5"/>
  <c r="D65" i="5"/>
  <c r="W61" i="5"/>
  <c r="D47" i="6" s="1"/>
  <c r="M61" i="5"/>
  <c r="C47" i="6" s="1"/>
  <c r="E47" i="6" s="1"/>
  <c r="B34" i="9" s="1"/>
  <c r="C61" i="5"/>
  <c r="B61" i="5"/>
  <c r="W60" i="5"/>
  <c r="D46" i="6" s="1"/>
  <c r="M60" i="5"/>
  <c r="C46" i="6" s="1"/>
  <c r="C60" i="5"/>
  <c r="B60" i="5"/>
  <c r="A60" i="5"/>
  <c r="A61" i="5" s="1"/>
  <c r="W59" i="5"/>
  <c r="D45" i="6" s="1"/>
  <c r="M59" i="5"/>
  <c r="C45" i="6" s="1"/>
  <c r="E45" i="6" s="1"/>
  <c r="B27" i="9" s="1"/>
  <c r="C59" i="5"/>
  <c r="B59" i="5"/>
  <c r="W58" i="5"/>
  <c r="D44" i="6" s="1"/>
  <c r="M58" i="5"/>
  <c r="C44" i="6" s="1"/>
  <c r="C58" i="5"/>
  <c r="B58" i="5"/>
  <c r="A58" i="5"/>
  <c r="A59" i="5" s="1"/>
  <c r="W57" i="5"/>
  <c r="D43" i="6" s="1"/>
  <c r="M57" i="5"/>
  <c r="C43" i="6" s="1"/>
  <c r="E43" i="6" s="1"/>
  <c r="C57" i="5"/>
  <c r="B57" i="5"/>
  <c r="K56" i="5"/>
  <c r="L56" i="5" s="1"/>
  <c r="N56" i="5" s="1"/>
  <c r="O56" i="5" s="1"/>
  <c r="P56" i="5" s="1"/>
  <c r="Q56" i="5" s="1"/>
  <c r="R56" i="5" s="1"/>
  <c r="S56" i="5" s="1"/>
  <c r="T56" i="5" s="1"/>
  <c r="U56" i="5" s="1"/>
  <c r="V56" i="5" s="1"/>
  <c r="G56" i="5"/>
  <c r="H56" i="5" s="1"/>
  <c r="I56" i="5" s="1"/>
  <c r="J56" i="5" s="1"/>
  <c r="E56" i="5"/>
  <c r="F56" i="5" s="1"/>
  <c r="N55" i="5"/>
  <c r="D55" i="5"/>
  <c r="B11" i="7" s="1"/>
  <c r="X51" i="5"/>
  <c r="W51" i="5"/>
  <c r="D39" i="6" s="1"/>
  <c r="M51" i="5"/>
  <c r="C51" i="5"/>
  <c r="B51" i="5"/>
  <c r="W50" i="5"/>
  <c r="D38" i="6" s="1"/>
  <c r="M50" i="5"/>
  <c r="C50" i="5"/>
  <c r="B50" i="5"/>
  <c r="X49" i="5"/>
  <c r="W49" i="5"/>
  <c r="D37" i="6" s="1"/>
  <c r="M49" i="5"/>
  <c r="C49" i="5"/>
  <c r="B49" i="5"/>
  <c r="A49" i="5"/>
  <c r="A50" i="5" s="1"/>
  <c r="A51" i="5" s="1"/>
  <c r="W48" i="5"/>
  <c r="D36" i="6" s="1"/>
  <c r="M48" i="5"/>
  <c r="C48" i="5"/>
  <c r="B48" i="5"/>
  <c r="A48" i="5"/>
  <c r="X47" i="5"/>
  <c r="W47" i="5"/>
  <c r="D35" i="6" s="1"/>
  <c r="M47" i="5"/>
  <c r="C47" i="5"/>
  <c r="B47" i="5"/>
  <c r="J46" i="5"/>
  <c r="K46" i="5" s="1"/>
  <c r="L46" i="5" s="1"/>
  <c r="N46" i="5" s="1"/>
  <c r="O46" i="5" s="1"/>
  <c r="P46" i="5" s="1"/>
  <c r="Q46" i="5" s="1"/>
  <c r="R46" i="5" s="1"/>
  <c r="S46" i="5" s="1"/>
  <c r="T46" i="5" s="1"/>
  <c r="U46" i="5" s="1"/>
  <c r="V46" i="5" s="1"/>
  <c r="F46" i="5"/>
  <c r="G46" i="5" s="1"/>
  <c r="H46" i="5" s="1"/>
  <c r="I46" i="5" s="1"/>
  <c r="E46" i="5"/>
  <c r="N45" i="5"/>
  <c r="D45" i="5"/>
  <c r="B10" i="7" s="1"/>
  <c r="W41" i="5"/>
  <c r="D31" i="6" s="1"/>
  <c r="M41" i="5"/>
  <c r="C31" i="6" s="1"/>
  <c r="E31" i="6" s="1"/>
  <c r="B47" i="9" s="1"/>
  <c r="C41" i="5"/>
  <c r="B41" i="5"/>
  <c r="W40" i="5"/>
  <c r="M40" i="5"/>
  <c r="C30" i="6" s="1"/>
  <c r="C40" i="5"/>
  <c r="B40" i="5"/>
  <c r="W39" i="5"/>
  <c r="D29" i="6" s="1"/>
  <c r="M39" i="5"/>
  <c r="C29" i="6" s="1"/>
  <c r="C39" i="5"/>
  <c r="B39" i="5"/>
  <c r="A39" i="5"/>
  <c r="A40" i="5" s="1"/>
  <c r="A41" i="5" s="1"/>
  <c r="W38" i="5"/>
  <c r="M38" i="5"/>
  <c r="C28" i="6" s="1"/>
  <c r="C38" i="5"/>
  <c r="B38" i="5"/>
  <c r="A38" i="5"/>
  <c r="W37" i="5"/>
  <c r="D27" i="6" s="1"/>
  <c r="M37" i="5"/>
  <c r="C27" i="6" s="1"/>
  <c r="E27" i="6" s="1"/>
  <c r="C37" i="5"/>
  <c r="B37" i="5"/>
  <c r="I36" i="5"/>
  <c r="J36" i="5" s="1"/>
  <c r="K36" i="5" s="1"/>
  <c r="L36" i="5" s="1"/>
  <c r="N36" i="5" s="1"/>
  <c r="O36" i="5" s="1"/>
  <c r="P36" i="5" s="1"/>
  <c r="Q36" i="5" s="1"/>
  <c r="R36" i="5" s="1"/>
  <c r="S36" i="5" s="1"/>
  <c r="T36" i="5" s="1"/>
  <c r="U36" i="5" s="1"/>
  <c r="V36" i="5" s="1"/>
  <c r="G36" i="5"/>
  <c r="H36" i="5" s="1"/>
  <c r="E36" i="5"/>
  <c r="F36" i="5" s="1"/>
  <c r="N35" i="5"/>
  <c r="D35" i="5"/>
  <c r="B9" i="7" s="1"/>
  <c r="W31" i="5"/>
  <c r="D23" i="6" s="1"/>
  <c r="M31" i="5"/>
  <c r="C23" i="6" s="1"/>
  <c r="E23" i="6" s="1"/>
  <c r="B61" i="9" s="1"/>
  <c r="C31" i="5"/>
  <c r="B31" i="5"/>
  <c r="W30" i="5"/>
  <c r="D22" i="6" s="1"/>
  <c r="M30" i="5"/>
  <c r="C22" i="6" s="1"/>
  <c r="E22" i="6" s="1"/>
  <c r="B30" i="9" s="1"/>
  <c r="C30" i="5"/>
  <c r="B30" i="5"/>
  <c r="X29" i="5"/>
  <c r="W29" i="5"/>
  <c r="D21" i="6" s="1"/>
  <c r="M29" i="5"/>
  <c r="C21" i="6" s="1"/>
  <c r="E21" i="6" s="1"/>
  <c r="B46" i="9" s="1"/>
  <c r="C29" i="5"/>
  <c r="B29" i="5"/>
  <c r="X28" i="5"/>
  <c r="W28" i="5"/>
  <c r="D20" i="6" s="1"/>
  <c r="M28" i="5"/>
  <c r="C20" i="6" s="1"/>
  <c r="E20" i="6" s="1"/>
  <c r="B28" i="9" s="1"/>
  <c r="C28" i="5"/>
  <c r="B28" i="5"/>
  <c r="A28" i="5"/>
  <c r="A29" i="5" s="1"/>
  <c r="A30" i="5" s="1"/>
  <c r="A31" i="5" s="1"/>
  <c r="W27" i="5"/>
  <c r="D19" i="6" s="1"/>
  <c r="M27" i="5"/>
  <c r="C19" i="6" s="1"/>
  <c r="E19" i="6" s="1"/>
  <c r="C27" i="5"/>
  <c r="B27" i="5"/>
  <c r="F26" i="5"/>
  <c r="G26" i="5" s="1"/>
  <c r="H26" i="5" s="1"/>
  <c r="I26" i="5" s="1"/>
  <c r="J26" i="5" s="1"/>
  <c r="K26" i="5" s="1"/>
  <c r="L26" i="5" s="1"/>
  <c r="N26" i="5" s="1"/>
  <c r="O26" i="5" s="1"/>
  <c r="P26" i="5" s="1"/>
  <c r="Q26" i="5" s="1"/>
  <c r="R26" i="5" s="1"/>
  <c r="S26" i="5" s="1"/>
  <c r="T26" i="5" s="1"/>
  <c r="U26" i="5" s="1"/>
  <c r="V26" i="5" s="1"/>
  <c r="E26" i="5"/>
  <c r="N25" i="5"/>
  <c r="D25" i="5"/>
  <c r="B8" i="7" s="1"/>
  <c r="W21" i="5"/>
  <c r="M21" i="5"/>
  <c r="C15" i="6" s="1"/>
  <c r="C21" i="5"/>
  <c r="B21" i="5"/>
  <c r="B15" i="6" s="1"/>
  <c r="A62" i="9" s="1"/>
  <c r="W20" i="5"/>
  <c r="D14" i="6" s="1"/>
  <c r="M20" i="5"/>
  <c r="C14" i="6" s="1"/>
  <c r="E14" i="6" s="1"/>
  <c r="B72" i="9" s="1"/>
  <c r="C20" i="5"/>
  <c r="B20" i="5"/>
  <c r="W19" i="5"/>
  <c r="M19" i="5"/>
  <c r="C13" i="6" s="1"/>
  <c r="C19" i="5"/>
  <c r="B19" i="5"/>
  <c r="W18" i="5"/>
  <c r="D12" i="6" s="1"/>
  <c r="M18" i="5"/>
  <c r="C12" i="6" s="1"/>
  <c r="C18" i="5"/>
  <c r="B18" i="5"/>
  <c r="A18" i="5"/>
  <c r="A19" i="5" s="1"/>
  <c r="W17" i="5"/>
  <c r="M17" i="5"/>
  <c r="C11" i="6" s="1"/>
  <c r="C17" i="5"/>
  <c r="B17" i="5"/>
  <c r="G16" i="5"/>
  <c r="H16" i="5" s="1"/>
  <c r="I6" i="5" s="1"/>
  <c r="E16" i="5"/>
  <c r="F16" i="5" s="1"/>
  <c r="G6" i="5" s="1"/>
  <c r="N15" i="5"/>
  <c r="D15" i="5"/>
  <c r="B7" i="7" s="1"/>
  <c r="X11" i="5"/>
  <c r="W11" i="5"/>
  <c r="D7" i="6" s="1"/>
  <c r="M11" i="5"/>
  <c r="C7" i="6" s="1"/>
  <c r="E7" i="6" s="1"/>
  <c r="B70" i="9" s="1"/>
  <c r="C11" i="5"/>
  <c r="B11" i="5"/>
  <c r="W10" i="5"/>
  <c r="D6" i="6" s="1"/>
  <c r="M10" i="5"/>
  <c r="C6" i="6" s="1"/>
  <c r="E6" i="6" s="1"/>
  <c r="B64" i="9" s="1"/>
  <c r="C10" i="5"/>
  <c r="B10" i="5"/>
  <c r="W9" i="5"/>
  <c r="D5" i="6" s="1"/>
  <c r="M9" i="5"/>
  <c r="C5" i="6" s="1"/>
  <c r="C9" i="5"/>
  <c r="B9" i="5"/>
  <c r="A9" i="5"/>
  <c r="X8" i="5"/>
  <c r="W8" i="5"/>
  <c r="D4" i="6" s="1"/>
  <c r="M8" i="5"/>
  <c r="C4" i="6" s="1"/>
  <c r="E4" i="6" s="1"/>
  <c r="B74" i="9" s="1"/>
  <c r="C8" i="5"/>
  <c r="B8" i="5"/>
  <c r="A8" i="5"/>
  <c r="W7" i="5"/>
  <c r="D3" i="6" s="1"/>
  <c r="M7" i="5"/>
  <c r="C3" i="6" s="1"/>
  <c r="C7" i="5"/>
  <c r="B7" i="5"/>
  <c r="E6" i="5"/>
  <c r="N5" i="5"/>
  <c r="D5" i="5"/>
  <c r="W4" i="5"/>
  <c r="M4" i="5"/>
  <c r="X4" i="5" s="1"/>
  <c r="C22" i="3"/>
  <c r="C11" i="3"/>
  <c r="F10" i="1"/>
  <c r="H9" i="1"/>
  <c r="F9" i="1"/>
  <c r="H8" i="1"/>
  <c r="F8" i="1"/>
  <c r="H7" i="1"/>
  <c r="F7" i="1"/>
  <c r="H6" i="1"/>
  <c r="F6" i="1"/>
  <c r="H5" i="1"/>
  <c r="F5" i="1"/>
  <c r="H4" i="1"/>
  <c r="F4" i="1"/>
  <c r="H3" i="1"/>
  <c r="F3" i="1"/>
  <c r="A10" i="5" l="1"/>
  <c r="A20" i="5"/>
  <c r="C55" i="6"/>
  <c r="E55" i="6" s="1"/>
  <c r="B76" i="9" s="1"/>
  <c r="X71" i="5"/>
  <c r="B10" i="9"/>
  <c r="E80" i="6"/>
  <c r="B2" i="8" s="1"/>
  <c r="C119" i="6"/>
  <c r="E119" i="6" s="1"/>
  <c r="B22" i="9" s="1"/>
  <c r="X151" i="5"/>
  <c r="F6" i="5"/>
  <c r="X7" i="5"/>
  <c r="I16" i="5"/>
  <c r="D13" i="6"/>
  <c r="E13" i="6" s="1"/>
  <c r="B16" i="9" s="1"/>
  <c r="X19" i="5"/>
  <c r="X27" i="5"/>
  <c r="X30" i="5"/>
  <c r="B21" i="9"/>
  <c r="D30" i="6"/>
  <c r="X40" i="5"/>
  <c r="C38" i="6"/>
  <c r="E38" i="6" s="1"/>
  <c r="B52" i="9" s="1"/>
  <c r="X50" i="5"/>
  <c r="B3" i="9"/>
  <c r="F66" i="5"/>
  <c r="F76" i="5"/>
  <c r="X93" i="5"/>
  <c r="C68" i="6"/>
  <c r="E68" i="6" s="1"/>
  <c r="B15" i="9" s="1"/>
  <c r="X88" i="5"/>
  <c r="X92" i="5" s="1"/>
  <c r="Y93" i="5" s="1"/>
  <c r="C13" i="7" s="1"/>
  <c r="E30" i="6"/>
  <c r="B42" i="9" s="1"/>
  <c r="B44" i="9"/>
  <c r="B35" i="9"/>
  <c r="C102" i="6"/>
  <c r="E102" i="6" s="1"/>
  <c r="B55" i="9" s="1"/>
  <c r="X130" i="5"/>
  <c r="X9" i="5"/>
  <c r="H6" i="5"/>
  <c r="X10" i="5"/>
  <c r="X31" i="5"/>
  <c r="E44" i="6"/>
  <c r="B33" i="9" s="1"/>
  <c r="C78" i="6"/>
  <c r="E78" i="6" s="1"/>
  <c r="B18" i="9" s="1"/>
  <c r="X100" i="5"/>
  <c r="E54" i="6"/>
  <c r="B75" i="9" s="1"/>
  <c r="E3" i="6"/>
  <c r="E5" i="6"/>
  <c r="B63" i="9" s="1"/>
  <c r="D11" i="6"/>
  <c r="E11" i="6" s="1"/>
  <c r="X17" i="5"/>
  <c r="E12" i="6"/>
  <c r="B14" i="9" s="1"/>
  <c r="D15" i="6"/>
  <c r="E15" i="6" s="1"/>
  <c r="B62" i="9" s="1"/>
  <c r="X21" i="5"/>
  <c r="B11" i="9"/>
  <c r="E24" i="6"/>
  <c r="B7" i="8" s="1"/>
  <c r="D28" i="6"/>
  <c r="E28" i="6" s="1"/>
  <c r="X38" i="5"/>
  <c r="E29" i="6"/>
  <c r="B54" i="9" s="1"/>
  <c r="X53" i="5"/>
  <c r="X52" i="5"/>
  <c r="Y53" i="5" s="1"/>
  <c r="C10" i="7" s="1"/>
  <c r="C36" i="6"/>
  <c r="E36" i="6" s="1"/>
  <c r="B31" i="9" s="1"/>
  <c r="X48" i="5"/>
  <c r="E46" i="6"/>
  <c r="B32" i="9" s="1"/>
  <c r="C51" i="6"/>
  <c r="E51" i="6" s="1"/>
  <c r="X67" i="5"/>
  <c r="E63" i="6"/>
  <c r="B71" i="9" s="1"/>
  <c r="B8" i="9"/>
  <c r="X90" i="5"/>
  <c r="C70" i="6"/>
  <c r="E70" i="6" s="1"/>
  <c r="B43" i="9" s="1"/>
  <c r="B45" i="9"/>
  <c r="X18" i="5"/>
  <c r="X20" i="5"/>
  <c r="X37" i="5"/>
  <c r="X39" i="5"/>
  <c r="X41" i="5"/>
  <c r="X58" i="5"/>
  <c r="X60" i="5"/>
  <c r="X77" i="5"/>
  <c r="E60" i="6"/>
  <c r="B58" i="9" s="1"/>
  <c r="X79" i="5"/>
  <c r="X81" i="5"/>
  <c r="X97" i="5"/>
  <c r="E76" i="6"/>
  <c r="B9" i="9" s="1"/>
  <c r="C83" i="6"/>
  <c r="E83" i="6" s="1"/>
  <c r="X107" i="5"/>
  <c r="C87" i="6"/>
  <c r="E87" i="6" s="1"/>
  <c r="B36" i="9" s="1"/>
  <c r="X111" i="5"/>
  <c r="C93" i="6"/>
  <c r="E93" i="6" s="1"/>
  <c r="B53" i="9" s="1"/>
  <c r="X119" i="5"/>
  <c r="C115" i="6"/>
  <c r="E115" i="6" s="1"/>
  <c r="X147" i="5"/>
  <c r="D62" i="6"/>
  <c r="E62" i="6" s="1"/>
  <c r="B60" i="9" s="1"/>
  <c r="C91" i="6"/>
  <c r="E91" i="6" s="1"/>
  <c r="X117" i="5"/>
  <c r="A150" i="5"/>
  <c r="A120" i="5"/>
  <c r="A130" i="5"/>
  <c r="C100" i="6"/>
  <c r="E100" i="6" s="1"/>
  <c r="B39" i="9" s="1"/>
  <c r="X128" i="5"/>
  <c r="X133" i="5" s="1"/>
  <c r="X57" i="5"/>
  <c r="X59" i="5"/>
  <c r="X61" i="5"/>
  <c r="X68" i="5"/>
  <c r="X78" i="5"/>
  <c r="E61" i="6"/>
  <c r="B65" i="9" s="1"/>
  <c r="X91" i="5"/>
  <c r="X98" i="5"/>
  <c r="C85" i="6"/>
  <c r="E85" i="6" s="1"/>
  <c r="B19" i="9" s="1"/>
  <c r="X109" i="5"/>
  <c r="F136" i="5"/>
  <c r="F146" i="5"/>
  <c r="F116" i="5"/>
  <c r="C95" i="6"/>
  <c r="E95" i="6" s="1"/>
  <c r="B66" i="9" s="1"/>
  <c r="X121" i="5"/>
  <c r="C117" i="6"/>
  <c r="E117" i="6" s="1"/>
  <c r="B25" i="9" s="1"/>
  <c r="X149" i="5"/>
  <c r="X138" i="5"/>
  <c r="X142" i="5" s="1"/>
  <c r="X140" i="5"/>
  <c r="A149" i="5"/>
  <c r="E116" i="6"/>
  <c r="B6" i="9" s="1"/>
  <c r="E118" i="6"/>
  <c r="B20" i="9" s="1"/>
  <c r="E110" i="6"/>
  <c r="B23" i="9" s="1"/>
  <c r="B40" i="9" l="1"/>
  <c r="E32" i="6"/>
  <c r="B10" i="8" s="1"/>
  <c r="E104" i="6"/>
  <c r="B12" i="8" s="1"/>
  <c r="X132" i="5"/>
  <c r="Y133" i="5" s="1"/>
  <c r="B12" i="9"/>
  <c r="E88" i="6"/>
  <c r="B4" i="8" s="1"/>
  <c r="X43" i="5"/>
  <c r="X42" i="5"/>
  <c r="Y43" i="5" s="1"/>
  <c r="C9" i="7" s="1"/>
  <c r="E40" i="6"/>
  <c r="B11" i="8" s="1"/>
  <c r="B5" i="9"/>
  <c r="E8" i="6"/>
  <c r="B15" i="8" s="1"/>
  <c r="G66" i="5"/>
  <c r="G76" i="5"/>
  <c r="X32" i="5"/>
  <c r="X33" i="5"/>
  <c r="J16" i="5"/>
  <c r="J6" i="5"/>
  <c r="A11" i="5"/>
  <c r="A21" i="5"/>
  <c r="X112" i="5"/>
  <c r="X113" i="5"/>
  <c r="X83" i="5"/>
  <c r="X82" i="5"/>
  <c r="X143" i="5"/>
  <c r="Y143" i="5" s="1"/>
  <c r="X122" i="5"/>
  <c r="X123" i="5"/>
  <c r="E112" i="6"/>
  <c r="B8" i="8" s="1"/>
  <c r="X152" i="5"/>
  <c r="Y153" i="5" s="1"/>
  <c r="X153" i="5"/>
  <c r="X72" i="5"/>
  <c r="X73" i="5"/>
  <c r="X23" i="5"/>
  <c r="X22" i="5"/>
  <c r="Y23" i="5" s="1"/>
  <c r="C7" i="7" s="1"/>
  <c r="E64" i="6"/>
  <c r="B14" i="8" s="1"/>
  <c r="A131" i="5"/>
  <c r="A141" i="5"/>
  <c r="A151" i="5"/>
  <c r="A121" i="5"/>
  <c r="G146" i="5"/>
  <c r="G116" i="5"/>
  <c r="G126" i="5"/>
  <c r="G136" i="5"/>
  <c r="X63" i="5"/>
  <c r="X62" i="5"/>
  <c r="Y63" i="5" s="1"/>
  <c r="C11" i="7" s="1"/>
  <c r="B2" i="9"/>
  <c r="C39" i="9" s="1"/>
  <c r="E96" i="6"/>
  <c r="B13" i="8" s="1"/>
  <c r="E120" i="6"/>
  <c r="B3" i="8" s="1"/>
  <c r="B7" i="9"/>
  <c r="C7" i="9" s="1"/>
  <c r="X103" i="5"/>
  <c r="X102" i="5"/>
  <c r="Y103" i="5" s="1"/>
  <c r="C15" i="7" s="1"/>
  <c r="C58" i="9"/>
  <c r="E72" i="6"/>
  <c r="B6" i="8" s="1"/>
  <c r="B17" i="9"/>
  <c r="E56" i="6"/>
  <c r="B16" i="8" s="1"/>
  <c r="C31" i="9"/>
  <c r="B29" i="9"/>
  <c r="E16" i="6"/>
  <c r="B9" i="8" s="1"/>
  <c r="C18" i="9"/>
  <c r="E48" i="6"/>
  <c r="B5" i="8" s="1"/>
  <c r="C5" i="8" s="1"/>
  <c r="X12" i="5"/>
  <c r="X13" i="5"/>
  <c r="C76" i="9"/>
  <c r="C52" i="9" l="1"/>
  <c r="C8" i="9"/>
  <c r="C2" i="8"/>
  <c r="C14" i="9"/>
  <c r="C62" i="9"/>
  <c r="C16" i="8"/>
  <c r="C3" i="8"/>
  <c r="H126" i="5"/>
  <c r="H136" i="5"/>
  <c r="H146" i="5"/>
  <c r="H116" i="5"/>
  <c r="C43" i="9"/>
  <c r="C14" i="8"/>
  <c r="C54" i="9"/>
  <c r="C45" i="9"/>
  <c r="C8" i="8"/>
  <c r="C65" i="9"/>
  <c r="C42" i="9"/>
  <c r="C10" i="9"/>
  <c r="Y33" i="5"/>
  <c r="C8" i="7" s="1"/>
  <c r="D8" i="7" s="1"/>
  <c r="C33" i="9"/>
  <c r="C7" i="8"/>
  <c r="C71" i="9"/>
  <c r="C10" i="8"/>
  <c r="C35" i="9"/>
  <c r="C12" i="8"/>
  <c r="C15" i="9"/>
  <c r="Y13" i="5"/>
  <c r="C44" i="9"/>
  <c r="C17" i="9"/>
  <c r="C13" i="8"/>
  <c r="C19" i="9"/>
  <c r="C6" i="9"/>
  <c r="D15" i="7"/>
  <c r="D10" i="7"/>
  <c r="D17" i="7"/>
  <c r="D11" i="7"/>
  <c r="D19" i="7"/>
  <c r="D14" i="7"/>
  <c r="D9" i="7"/>
  <c r="D13" i="7"/>
  <c r="C9" i="9"/>
  <c r="C66" i="9"/>
  <c r="C63" i="9"/>
  <c r="Y113" i="5"/>
  <c r="C16" i="7" s="1"/>
  <c r="D16" i="7" s="1"/>
  <c r="H76" i="5"/>
  <c r="H66" i="5"/>
  <c r="C15" i="8"/>
  <c r="C32" i="9"/>
  <c r="C4" i="8"/>
  <c r="C16" i="9"/>
  <c r="C40" i="9"/>
  <c r="C20" i="9"/>
  <c r="C11" i="9"/>
  <c r="C53" i="9"/>
  <c r="C75" i="9"/>
  <c r="C9" i="8"/>
  <c r="C21" i="9"/>
  <c r="C55" i="9"/>
  <c r="C29" i="9"/>
  <c r="C6" i="8"/>
  <c r="C36" i="9"/>
  <c r="C2" i="9"/>
  <c r="C28" i="9"/>
  <c r="C73" i="9"/>
  <c r="C47" i="9"/>
  <c r="C37" i="9"/>
  <c r="C56" i="9"/>
  <c r="C67" i="9"/>
  <c r="C70" i="9"/>
  <c r="C72" i="9"/>
  <c r="C49" i="9"/>
  <c r="C64" i="9"/>
  <c r="C57" i="9"/>
  <c r="C46" i="9"/>
  <c r="C69" i="9"/>
  <c r="C59" i="9"/>
  <c r="C26" i="9"/>
  <c r="C48" i="9"/>
  <c r="C61" i="9"/>
  <c r="C74" i="9"/>
  <c r="C41" i="9"/>
  <c r="C68" i="9"/>
  <c r="C38" i="9"/>
  <c r="C51" i="9"/>
  <c r="C24" i="9"/>
  <c r="C30" i="9"/>
  <c r="C13" i="9"/>
  <c r="C27" i="9"/>
  <c r="C50" i="9"/>
  <c r="C34" i="9"/>
  <c r="C4" i="9"/>
  <c r="C25" i="9"/>
  <c r="C22" i="9"/>
  <c r="Y73" i="5"/>
  <c r="Y123" i="5"/>
  <c r="C18" i="7" s="1"/>
  <c r="D18" i="7" s="1"/>
  <c r="C23" i="9"/>
  <c r="Y83" i="5"/>
  <c r="C12" i="7" s="1"/>
  <c r="D12" i="7" s="1"/>
  <c r="K6" i="5"/>
  <c r="K16" i="5"/>
  <c r="C5" i="9"/>
  <c r="C11" i="8"/>
  <c r="C12" i="9"/>
  <c r="C3" i="9"/>
  <c r="C60" i="9"/>
  <c r="L16" i="5" l="1"/>
  <c r="L6" i="5"/>
  <c r="I136" i="5"/>
  <c r="I146" i="5"/>
  <c r="I126" i="5"/>
  <c r="I116" i="5"/>
  <c r="I66" i="5"/>
  <c r="I76" i="5"/>
  <c r="J66" i="5" l="1"/>
  <c r="J76" i="5"/>
  <c r="J136" i="5"/>
  <c r="J146" i="5"/>
  <c r="J116" i="5"/>
  <c r="J126" i="5"/>
  <c r="N16" i="5"/>
  <c r="N6" i="5"/>
  <c r="O16" i="5" l="1"/>
  <c r="O6" i="5"/>
  <c r="K66" i="5"/>
  <c r="K76" i="5"/>
  <c r="K146" i="5"/>
  <c r="K116" i="5"/>
  <c r="K126" i="5"/>
  <c r="K136" i="5"/>
  <c r="L76" i="5" l="1"/>
  <c r="L66" i="5"/>
  <c r="L126" i="5"/>
  <c r="L136" i="5"/>
  <c r="L116" i="5"/>
  <c r="L146" i="5"/>
  <c r="P6" i="5"/>
  <c r="P16" i="5"/>
  <c r="Q16" i="5" l="1"/>
  <c r="Q6" i="5"/>
  <c r="N136" i="5"/>
  <c r="N146" i="5"/>
  <c r="N116" i="5"/>
  <c r="N126" i="5"/>
  <c r="N66" i="5"/>
  <c r="N76" i="5"/>
  <c r="O66" i="5" l="1"/>
  <c r="O76" i="5"/>
  <c r="O136" i="5"/>
  <c r="O146" i="5"/>
  <c r="O116" i="5"/>
  <c r="O126" i="5"/>
  <c r="R16" i="5"/>
  <c r="R6" i="5"/>
  <c r="S16" i="5" l="1"/>
  <c r="S6" i="5"/>
  <c r="P66" i="5"/>
  <c r="P76" i="5"/>
  <c r="P146" i="5"/>
  <c r="P116" i="5"/>
  <c r="P126" i="5"/>
  <c r="P136" i="5"/>
  <c r="Q126" i="5" l="1"/>
  <c r="Q136" i="5"/>
  <c r="Q146" i="5"/>
  <c r="Q116" i="5"/>
  <c r="Q76" i="5"/>
  <c r="Q66" i="5"/>
  <c r="T6" i="5"/>
  <c r="T16" i="5"/>
  <c r="U16" i="5" l="1"/>
  <c r="U6" i="5"/>
  <c r="R136" i="5"/>
  <c r="R146" i="5"/>
  <c r="R126" i="5"/>
  <c r="R116" i="5"/>
  <c r="R66" i="5"/>
  <c r="R76" i="5"/>
  <c r="S66" i="5" l="1"/>
  <c r="S76" i="5"/>
  <c r="S136" i="5"/>
  <c r="S146" i="5"/>
  <c r="S116" i="5"/>
  <c r="S126" i="5"/>
  <c r="V16" i="5"/>
  <c r="V6" i="5"/>
  <c r="T66" i="5" l="1"/>
  <c r="T76" i="5"/>
  <c r="T146" i="5"/>
  <c r="T116" i="5"/>
  <c r="T126" i="5"/>
  <c r="T136" i="5"/>
  <c r="U126" i="5" l="1"/>
  <c r="U136" i="5"/>
  <c r="U146" i="5"/>
  <c r="U116" i="5"/>
  <c r="U76" i="5"/>
  <c r="U66" i="5"/>
  <c r="V136" i="5" l="1"/>
  <c r="V146" i="5"/>
  <c r="V116" i="5"/>
  <c r="V126" i="5"/>
  <c r="V66" i="5"/>
  <c r="V76" i="5"/>
</calcChain>
</file>

<file path=xl/sharedStrings.xml><?xml version="1.0" encoding="utf-8"?>
<sst xmlns="http://schemas.openxmlformats.org/spreadsheetml/2006/main" count="762" uniqueCount="302">
  <si>
    <t>NSAA C-1 Boys District Golf Tournament</t>
  </si>
  <si>
    <t>Bishop Neumann</t>
  </si>
  <si>
    <t>Steven Sladky (BN)</t>
  </si>
  <si>
    <t>No Golfer (BN)</t>
  </si>
  <si>
    <t>Carter Malina (BN)</t>
  </si>
  <si>
    <t>Camdin McGuigan (BN)</t>
  </si>
  <si>
    <t>Remington Musgrove (BN)</t>
  </si>
  <si>
    <t>Centennial</t>
  </si>
  <si>
    <t>Lincoln Christian</t>
  </si>
  <si>
    <t>Lance Haberman (C)</t>
  </si>
  <si>
    <t>Isaiah Nunnally (LC)</t>
  </si>
  <si>
    <t>Alex Hirschfeld (C)</t>
  </si>
  <si>
    <t>Alex Beeman (LC)</t>
  </si>
  <si>
    <t>Samuel Ehlers (C)</t>
  </si>
  <si>
    <t>Cade Marshbanks (LC)</t>
  </si>
  <si>
    <t>Reiden Fowler (C)</t>
  </si>
  <si>
    <t>Ty Hansen (LC)</t>
  </si>
  <si>
    <t>Micah Richters (C)</t>
  </si>
  <si>
    <t>Dominic Lambert (LC)</t>
  </si>
  <si>
    <t>Elmwood-Murdock</t>
  </si>
  <si>
    <t>Lincoln Lutheran</t>
  </si>
  <si>
    <t>Nathan Lockman (EM)</t>
  </si>
  <si>
    <t>Maxwell Bartels (LL)</t>
  </si>
  <si>
    <t>Easton Miller (EM)</t>
  </si>
  <si>
    <t>Ethan Ringler (LL)</t>
  </si>
  <si>
    <t>Nathan Rust (EM)</t>
  </si>
  <si>
    <t>Logan DeBoer (LL)</t>
  </si>
  <si>
    <t>Jetson Junker (EM)</t>
  </si>
  <si>
    <t>Jason Steider (LL)</t>
  </si>
  <si>
    <t>Drake Clements (EM)</t>
  </si>
  <si>
    <t>Owen Kreikemeier (LL)</t>
  </si>
  <si>
    <t>Fairbury</t>
  </si>
  <si>
    <t>Milford</t>
  </si>
  <si>
    <t>Jackson Martin (FB)</t>
  </si>
  <si>
    <t>Cole Toovey (M)</t>
  </si>
  <si>
    <t>Aiden Swanson (FB)</t>
  </si>
  <si>
    <t>Colton Hauder (M)</t>
  </si>
  <si>
    <t>Connor Gerths (FB)</t>
  </si>
  <si>
    <t>Maddox Baack (M)</t>
  </si>
  <si>
    <t>Mikelangelo Hunt (FB)</t>
  </si>
  <si>
    <t>Chase Nitzsche (M)</t>
  </si>
  <si>
    <t>Benjamin Starr (FB)</t>
  </si>
  <si>
    <t>Dylan Kroese (M)</t>
  </si>
  <si>
    <t>Falls City</t>
  </si>
  <si>
    <t>Palmyra</t>
  </si>
  <si>
    <t>Carson Simon (FAC)</t>
  </si>
  <si>
    <t>Noah Carpenter (P)</t>
  </si>
  <si>
    <t>Rayce Farmer (FAC)</t>
  </si>
  <si>
    <t>Luke Johnson (P)</t>
  </si>
  <si>
    <t>Lindsey McNeely (FAC)</t>
  </si>
  <si>
    <t>Gage Bohaty (P)</t>
  </si>
  <si>
    <t>Dalton Helmick (FAC)</t>
  </si>
  <si>
    <t>Jonathan Glantz (P)</t>
  </si>
  <si>
    <t>Elyse Poppe (FAC)</t>
  </si>
  <si>
    <t>Zachery Phillips (P)</t>
  </si>
  <si>
    <t>Fillmore Central</t>
  </si>
  <si>
    <t>Southern/Diller-Odell</t>
  </si>
  <si>
    <t>Alexander Schademann (FIC)</t>
  </si>
  <si>
    <t>Cooper Ebeling (SOU)</t>
  </si>
  <si>
    <t>Aiden Trowbridge (FIC)</t>
  </si>
  <si>
    <t>Callan McKinney (SOU)</t>
  </si>
  <si>
    <t>Travis Meyer (FIC)</t>
  </si>
  <si>
    <t>Timothy Vitosh (SOU)</t>
  </si>
  <si>
    <t>Kellan Wusk (FIC)</t>
  </si>
  <si>
    <t>Jason Arnold (SOU)</t>
  </si>
  <si>
    <t>Tyler Cumpston (FIC)</t>
  </si>
  <si>
    <t>Kaden Sutton (SOU)</t>
  </si>
  <si>
    <t>HTRS</t>
  </si>
  <si>
    <t>Syracuse</t>
  </si>
  <si>
    <t>Carson Refsdal (HTRS)</t>
  </si>
  <si>
    <t>Logan Zoller (SYR)</t>
  </si>
  <si>
    <t>Justin Pierce (HTRS)</t>
  </si>
  <si>
    <t>Gabriel Dilley (SYR)</t>
  </si>
  <si>
    <t>Keegan Vetrovsky (HTRS)</t>
  </si>
  <si>
    <t>Robert Shanks (SYR)</t>
  </si>
  <si>
    <t>No Golfer (HTRS)</t>
  </si>
  <si>
    <t>Cade Stephenson (SYR)</t>
  </si>
  <si>
    <t>Cody Damme (SYR)</t>
  </si>
  <si>
    <t>JCC</t>
  </si>
  <si>
    <t>Yutan</t>
  </si>
  <si>
    <t>Keegan Jones (JCC)</t>
  </si>
  <si>
    <t>Jake Richmond (Y)</t>
  </si>
  <si>
    <t>Sergio Valles (JCC)</t>
  </si>
  <si>
    <t>Jude Elgert (Y)</t>
  </si>
  <si>
    <t>Kayden Badertscher (JCC)</t>
  </si>
  <si>
    <t>Creek Kennedy (Y)</t>
  </si>
  <si>
    <t>Gabriel Burki (JCC)</t>
  </si>
  <si>
    <t>Jack Edwards (Y)</t>
  </si>
  <si>
    <t>Cameron Lowther (JCC)</t>
  </si>
  <si>
    <t>Benjamin Denly (Y)</t>
  </si>
  <si>
    <t>Tee Time</t>
  </si>
  <si>
    <t>Starting Hole</t>
  </si>
  <si>
    <t>Player</t>
  </si>
  <si>
    <t>Grade</t>
  </si>
  <si>
    <t>Score</t>
  </si>
  <si>
    <t>Team</t>
  </si>
  <si>
    <t>Luke Johnson</t>
  </si>
  <si>
    <t>Jason Arnold</t>
  </si>
  <si>
    <t>Southern</t>
  </si>
  <si>
    <t>Cade Stephenson</t>
  </si>
  <si>
    <t>Ty Hansen</t>
  </si>
  <si>
    <t>Dylan Kroese</t>
  </si>
  <si>
    <t>Samuel Ehlers</t>
  </si>
  <si>
    <t>Alex Hirschfeld</t>
  </si>
  <si>
    <t>Easton Miller</t>
  </si>
  <si>
    <t>Elmwood Murdock</t>
  </si>
  <si>
    <t>Connor Gerths</t>
  </si>
  <si>
    <t>Dominic Lambert</t>
  </si>
  <si>
    <t>Nathan Rust</t>
  </si>
  <si>
    <t>Travis Meyer</t>
  </si>
  <si>
    <t>Aidan Trowbridge</t>
  </si>
  <si>
    <t>Benjamin Denly</t>
  </si>
  <si>
    <t>Chase Nitzsche</t>
  </si>
  <si>
    <t>Reiden Fowler</t>
  </si>
  <si>
    <t>Jeston Junker</t>
  </si>
  <si>
    <t>Carter Malina</t>
  </si>
  <si>
    <t>Owen Kreikemeier</t>
  </si>
  <si>
    <t>Timothy Vitosh</t>
  </si>
  <si>
    <t>Lance Haberman</t>
  </si>
  <si>
    <t>Micah Richters</t>
  </si>
  <si>
    <t>Gage Bohaty</t>
  </si>
  <si>
    <t>Carson Simon</t>
  </si>
  <si>
    <t>Robert Shanks</t>
  </si>
  <si>
    <t>Jack Edwards</t>
  </si>
  <si>
    <t>Kellan Wusk</t>
  </si>
  <si>
    <t>Jonathan Glantz</t>
  </si>
  <si>
    <t>Cody Damme</t>
  </si>
  <si>
    <t>Aidan Swanson</t>
  </si>
  <si>
    <t>Keegan Jones</t>
  </si>
  <si>
    <t>Johnson County Central</t>
  </si>
  <si>
    <t>Maddox Baack</t>
  </si>
  <si>
    <t>Camdin McGuigan</t>
  </si>
  <si>
    <t>Mikelangelo Hunt</t>
  </si>
  <si>
    <t>Rayce Farmer</t>
  </si>
  <si>
    <t>Callan McKinney</t>
  </si>
  <si>
    <t>Gabriel Dilley</t>
  </si>
  <si>
    <t>Cayden Marshbanks</t>
  </si>
  <si>
    <t>Benjamin Starr</t>
  </si>
  <si>
    <t>Tyler Cumpston</t>
  </si>
  <si>
    <t>Carson Refsdal</t>
  </si>
  <si>
    <t>Humboldt-Table Rock-Steinauer</t>
  </si>
  <si>
    <t>Jason Steider</t>
  </si>
  <si>
    <t>Cooper Ebeling</t>
  </si>
  <si>
    <t>Creek Kennedy</t>
  </si>
  <si>
    <t>Zachery Phillips</t>
  </si>
  <si>
    <t>Kaden Sutton</t>
  </si>
  <si>
    <t>Lindsey McNeely</t>
  </si>
  <si>
    <t>Logan DeBoer</t>
  </si>
  <si>
    <t>Alexander Beeman</t>
  </si>
  <si>
    <t>Jackson Martin</t>
  </si>
  <si>
    <t>Drake Clements</t>
  </si>
  <si>
    <t>Sergio Valles</t>
  </si>
  <si>
    <t>Dalton Helmick</t>
  </si>
  <si>
    <t>Colton Hauder</t>
  </si>
  <si>
    <t>Ethan Ringler</t>
  </si>
  <si>
    <t>Logan Zoller</t>
  </si>
  <si>
    <t>Elyse Poppe</t>
  </si>
  <si>
    <t>Remington Musgrove</t>
  </si>
  <si>
    <t>Kayden Badertscher</t>
  </si>
  <si>
    <t>Cole Toovey</t>
  </si>
  <si>
    <t>Jude Elgert</t>
  </si>
  <si>
    <t>Nathan Lockman</t>
  </si>
  <si>
    <t>Gabriel Burki</t>
  </si>
  <si>
    <t>Justin Pierce</t>
  </si>
  <si>
    <t>Isaiah Nunnally</t>
  </si>
  <si>
    <t>Steven Sladky</t>
  </si>
  <si>
    <t>Maxwell Bartels</t>
  </si>
  <si>
    <t>Keegan Vetrovsky</t>
  </si>
  <si>
    <t>Cameron Lowther</t>
  </si>
  <si>
    <t>Noah Carpenter</t>
  </si>
  <si>
    <t>Jake Richmond</t>
  </si>
  <si>
    <t>Alexander Schademann</t>
  </si>
  <si>
    <t>Par</t>
  </si>
  <si>
    <t>Yardage</t>
  </si>
  <si>
    <t>Notes</t>
  </si>
  <si>
    <t xml:space="preserve">Hole 1 </t>
  </si>
  <si>
    <t>OB Left defined by Road, OB Long Defined by Fence, Hazard Right Defined by Lagoon Fence</t>
  </si>
  <si>
    <t>Hole 2</t>
  </si>
  <si>
    <t>OB Left defined by stakes, Hazard Right Defined by Lagoon Fence, Hazard short of Green</t>
  </si>
  <si>
    <t>Hole 3</t>
  </si>
  <si>
    <t>OB Right defined by stakes - Double White Stake defines the end of the OB (White Stakes left NOT OB for Hole 3)</t>
  </si>
  <si>
    <t>Hole 4</t>
  </si>
  <si>
    <t>Pond is a Hazard - Drop zone located across the pond</t>
  </si>
  <si>
    <t>Hole 5</t>
  </si>
  <si>
    <t>Creek short of the green is a Hazard</t>
  </si>
  <si>
    <t>Hole 6</t>
  </si>
  <si>
    <t>OB left and long defined by fence, River right is a hazard</t>
  </si>
  <si>
    <t>Hole 7</t>
  </si>
  <si>
    <t>Hazard Left off tee shot, then runs in the middle of the hole, and finishes right of the hole</t>
  </si>
  <si>
    <t>Hole 8</t>
  </si>
  <si>
    <t xml:space="preserve">River Left and Long is a hazard </t>
  </si>
  <si>
    <t>Hole 9</t>
  </si>
  <si>
    <t>OB Left and Long Defined by Fence, Hazard Long and Right of the Green</t>
  </si>
  <si>
    <t>Front Nine</t>
  </si>
  <si>
    <t>Hole 10</t>
  </si>
  <si>
    <t>OB Left defined by white stakes</t>
  </si>
  <si>
    <t>Hole 11</t>
  </si>
  <si>
    <t>Flower bed left of green is free relief(nearest point, no closer to the hole, one club length)</t>
  </si>
  <si>
    <t>Hole 12</t>
  </si>
  <si>
    <t>OB Right defined by white stakes</t>
  </si>
  <si>
    <t>Hole 13</t>
  </si>
  <si>
    <t>Hazard Left defined by red stakes, Pond Right is a Hazard, OB Right defined by stakes</t>
  </si>
  <si>
    <t>Hole 14</t>
  </si>
  <si>
    <t>Hazard Short of the Green</t>
  </si>
  <si>
    <t>Hole 15</t>
  </si>
  <si>
    <t>OB Right defined by White Stakes/Paint, OB Left defined by fence</t>
  </si>
  <si>
    <t>Hole 16</t>
  </si>
  <si>
    <t>OB Long defined by fence</t>
  </si>
  <si>
    <t>Hole 17</t>
  </si>
  <si>
    <t>OB Left defined by fence</t>
  </si>
  <si>
    <t>Hole 18</t>
  </si>
  <si>
    <t>In Course OB Left defined by White Stakes - Double White Stakes defines the end of the OB</t>
  </si>
  <si>
    <t>Back Nine</t>
  </si>
  <si>
    <t>Total</t>
  </si>
  <si>
    <t>*Local Rules</t>
  </si>
  <si>
    <t>- Any mulched flower bed is free relief (nearest point, one club length, no closer to the hole)</t>
  </si>
  <si>
    <t xml:space="preserve">- You do NOT get relief from singular mulched trees </t>
  </si>
  <si>
    <t>- Free relief from any yardage marker and mulch/rock around the marker</t>
  </si>
  <si>
    <t>Lincoln Pius X Shootout</t>
  </si>
  <si>
    <t>Wilderness Ridge</t>
  </si>
  <si>
    <t>September 3, 2002</t>
  </si>
  <si>
    <t>Lincoln East</t>
  </si>
  <si>
    <t>Frannie Bruening</t>
  </si>
  <si>
    <t>Erin Wencel</t>
  </si>
  <si>
    <t>Caitlin Bals</t>
  </si>
  <si>
    <t>Lauren Ellingson</t>
  </si>
  <si>
    <t>Lindsey Emery</t>
  </si>
  <si>
    <t>Fremont</t>
  </si>
  <si>
    <t>Christy Hull</t>
  </si>
  <si>
    <t>Lori Liehs</t>
  </si>
  <si>
    <t>Katie Saeger</t>
  </si>
  <si>
    <t>Moria Groh</t>
  </si>
  <si>
    <t>Emily Saeger</t>
  </si>
  <si>
    <t>South Sioux City</t>
  </si>
  <si>
    <t>Amy Robinette</t>
  </si>
  <si>
    <t>Ashley Robinette</t>
  </si>
  <si>
    <t>Jessica Tondreau</t>
  </si>
  <si>
    <t>Molly Frank</t>
  </si>
  <si>
    <t>Courtney Buckley</t>
  </si>
  <si>
    <t>Lincoln Southeast</t>
  </si>
  <si>
    <t>Rachel Byleen</t>
  </si>
  <si>
    <t>Krissy Woita</t>
  </si>
  <si>
    <t>Pooja Bhanbhane</t>
  </si>
  <si>
    <t>Claire Adams</t>
  </si>
  <si>
    <t>Lisa Herman</t>
  </si>
  <si>
    <t>Lincoln Southwest</t>
  </si>
  <si>
    <t>Ashlei Howell</t>
  </si>
  <si>
    <t>Ashley Lammle</t>
  </si>
  <si>
    <t>Allison Rubenthaler</t>
  </si>
  <si>
    <t>Christina Cammack</t>
  </si>
  <si>
    <t>Christina Sheets</t>
  </si>
  <si>
    <t>C-1 District Golf Tournament</t>
  </si>
  <si>
    <t>Individual Scoring Summary</t>
  </si>
  <si>
    <t>PAR</t>
  </si>
  <si>
    <t>School:</t>
  </si>
  <si>
    <t>OUT</t>
  </si>
  <si>
    <t>IN</t>
  </si>
  <si>
    <t>Total Team</t>
  </si>
  <si>
    <t>Throw Out Score</t>
  </si>
  <si>
    <t xml:space="preserve"> </t>
  </si>
  <si>
    <t xml:space="preserve">School: </t>
  </si>
  <si>
    <t>Hidden Valley</t>
  </si>
  <si>
    <t>Front</t>
  </si>
  <si>
    <t>Back</t>
  </si>
  <si>
    <t>Top 10 Individuals plus ties</t>
  </si>
  <si>
    <t>Team Total</t>
  </si>
  <si>
    <t>Team Standings</t>
  </si>
  <si>
    <t>Lincoln Southeast Invitational</t>
  </si>
  <si>
    <t>Team Scoring Summary</t>
  </si>
  <si>
    <t>Strokes off</t>
  </si>
  <si>
    <t xml:space="preserve">Place </t>
  </si>
  <si>
    <t xml:space="preserve">  Name</t>
  </si>
  <si>
    <t>Leaders</t>
  </si>
  <si>
    <t>Rank</t>
  </si>
  <si>
    <t>Scoring Monitors</t>
  </si>
  <si>
    <t>Sydney Glenn</t>
  </si>
  <si>
    <t>Mike DeWitt</t>
  </si>
  <si>
    <t>ryan wobig</t>
  </si>
  <si>
    <t>Elizabeth Thompson</t>
  </si>
  <si>
    <t>Austin Reece</t>
  </si>
  <si>
    <t>Pete Grothous</t>
  </si>
  <si>
    <t>Lorvey Stark</t>
  </si>
  <si>
    <t>Dan Bokin</t>
  </si>
  <si>
    <t>Rod Burns</t>
  </si>
  <si>
    <t>Ron Scholz</t>
  </si>
  <si>
    <t>Jeff Bortell</t>
  </si>
  <si>
    <t>Chuck Pattie</t>
  </si>
  <si>
    <t>Kendra Trumbley</t>
  </si>
  <si>
    <t>Bev Kipper</t>
  </si>
  <si>
    <t>Louie Kipper</t>
  </si>
  <si>
    <t>Sherry DeHaan</t>
  </si>
  <si>
    <t>Tim Yrastorza</t>
  </si>
  <si>
    <t>tyrastor@yahoo.com</t>
  </si>
  <si>
    <t>Alan Everett</t>
  </si>
  <si>
    <t>Brooke Blocker</t>
  </si>
  <si>
    <t>Emma Wegerzyn</t>
  </si>
  <si>
    <t>Kyle Gabriel</t>
  </si>
  <si>
    <t>Dick Carlson</t>
  </si>
  <si>
    <t>Jacob Sommerfeld</t>
  </si>
  <si>
    <t xml:space="preserve">Ian Ball </t>
  </si>
  <si>
    <t>Ryan Wobig</t>
  </si>
  <si>
    <t>Scoring 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</si>
</sst>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2"/>
      <color rgb="FF000000"/>
      <name val="Arial"/>
      <scheme val="minor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2"/>
      <color rgb="FF222222"/>
      <name val="Arial"/>
      <family val="2"/>
    </font>
    <font>
      <u/>
      <sz val="10"/>
      <color rgb="FF0000FF"/>
      <name val="Arial"/>
      <family val="2"/>
    </font>
    <font>
      <u/>
      <sz val="14"/>
      <color rgb="FF0000FF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000000"/>
      <name val="Monospace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Arial"/>
      <family val="2"/>
    </font>
    <font>
      <sz val="12"/>
      <color theme="1"/>
      <name val="Arial"/>
      <family val="2"/>
      <scheme val="minor"/>
    </font>
    <font>
      <b/>
      <u/>
      <sz val="18"/>
      <color theme="1"/>
      <name val="Arial"/>
      <family val="2"/>
    </font>
    <font>
      <b/>
      <u/>
      <sz val="18"/>
      <color theme="1"/>
      <name val="Arial"/>
      <family val="2"/>
    </font>
    <font>
      <b/>
      <i/>
      <sz val="14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u/>
      <sz val="12"/>
      <color theme="1"/>
      <name val="Arial"/>
      <family val="2"/>
    </font>
    <font>
      <u/>
      <sz val="12"/>
      <color theme="1"/>
      <name val="Arial"/>
      <family val="2"/>
    </font>
    <font>
      <b/>
      <sz val="24"/>
      <color theme="1"/>
      <name val="Arrus bt"/>
    </font>
    <font>
      <sz val="12"/>
      <color theme="1"/>
      <name val="Arial Black"/>
      <family val="2"/>
    </font>
    <font>
      <u/>
      <sz val="14"/>
      <color theme="1"/>
      <name val="Arial"/>
      <family val="2"/>
    </font>
    <font>
      <u/>
      <sz val="12"/>
      <color theme="1"/>
      <name val="Arial"/>
      <family val="2"/>
    </font>
    <font>
      <sz val="12"/>
      <color rgb="FFFFFF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D966"/>
        <bgColor rgb="FFFFD966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E5B8B7"/>
        <bgColor rgb="FFE5B8B7"/>
      </patternFill>
    </fill>
    <fill>
      <patternFill patternType="solid">
        <fgColor rgb="FFFFFF00"/>
        <bgColor rgb="FFFFFF00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center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1" fillId="0" borderId="2" xfId="0" applyFont="1" applyBorder="1"/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/>
    <xf numFmtId="0" fontId="3" fillId="2" borderId="5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2" borderId="6" xfId="0" applyFont="1" applyFill="1" applyBorder="1" applyAlignment="1"/>
    <xf numFmtId="0" fontId="3" fillId="2" borderId="4" xfId="0" applyFont="1" applyFill="1" applyBorder="1" applyAlignment="1">
      <alignment horizontal="left"/>
    </xf>
    <xf numFmtId="0" fontId="5" fillId="0" borderId="0" xfId="0" applyFont="1"/>
    <xf numFmtId="0" fontId="4" fillId="0" borderId="0" xfId="0" applyFont="1"/>
    <xf numFmtId="0" fontId="6" fillId="3" borderId="0" xfId="0" applyFont="1" applyFill="1" applyAlignment="1"/>
    <xf numFmtId="0" fontId="7" fillId="0" borderId="0" xfId="0" applyFont="1"/>
    <xf numFmtId="0" fontId="3" fillId="2" borderId="7" xfId="0" applyFont="1" applyFill="1" applyBorder="1"/>
    <xf numFmtId="0" fontId="1" fillId="0" borderId="8" xfId="0" applyFont="1" applyBorder="1"/>
    <xf numFmtId="0" fontId="3" fillId="2" borderId="9" xfId="0" applyFont="1" applyFill="1" applyBorder="1" applyAlignment="1">
      <alignment horizontal="left"/>
    </xf>
    <xf numFmtId="0" fontId="4" fillId="2" borderId="6" xfId="0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vertical="top"/>
    </xf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4" fillId="4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5" fillId="5" borderId="0" xfId="0" applyFont="1" applyFill="1" applyAlignment="1"/>
    <xf numFmtId="0" fontId="15" fillId="5" borderId="0" xfId="0" applyFont="1" applyFill="1" applyAlignment="1">
      <alignment horizontal="right"/>
    </xf>
    <xf numFmtId="0" fontId="15" fillId="4" borderId="0" xfId="0" applyFont="1" applyFill="1" applyAlignment="1"/>
    <xf numFmtId="0" fontId="15" fillId="0" borderId="0" xfId="0" applyFont="1" applyAlignment="1"/>
    <xf numFmtId="0" fontId="16" fillId="0" borderId="0" xfId="0" applyFont="1"/>
    <xf numFmtId="0" fontId="16" fillId="0" borderId="0" xfId="0" applyFont="1" applyAlignment="1"/>
    <xf numFmtId="0" fontId="17" fillId="0" borderId="0" xfId="0" applyFont="1" applyAlignment="1"/>
    <xf numFmtId="0" fontId="2" fillId="0" borderId="0" xfId="0" applyFont="1"/>
    <xf numFmtId="0" fontId="18" fillId="0" borderId="0" xfId="0" applyFont="1" applyAlignme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1" fillId="6" borderId="6" xfId="0" applyFont="1" applyFill="1" applyBorder="1" applyAlignment="1">
      <alignment horizontal="center"/>
    </xf>
    <xf numFmtId="0" fontId="23" fillId="6" borderId="6" xfId="0" applyFont="1" applyFill="1" applyBorder="1" applyAlignment="1">
      <alignment horizontal="center"/>
    </xf>
    <xf numFmtId="0" fontId="24" fillId="6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1" fillId="7" borderId="0" xfId="0" applyFont="1" applyFill="1" applyAlignment="1">
      <alignment horizontal="center"/>
    </xf>
    <xf numFmtId="0" fontId="1" fillId="2" borderId="6" xfId="0" applyFont="1" applyFill="1" applyBorder="1"/>
    <xf numFmtId="0" fontId="22" fillId="0" borderId="0" xfId="0" applyFont="1"/>
    <xf numFmtId="0" fontId="22" fillId="4" borderId="6" xfId="0" applyFont="1" applyFill="1" applyBorder="1" applyAlignment="1">
      <alignment horizontal="left"/>
    </xf>
    <xf numFmtId="0" fontId="22" fillId="0" borderId="0" xfId="0" applyFont="1" applyAlignment="1"/>
    <xf numFmtId="0" fontId="26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2" borderId="10" xfId="0" applyFont="1" applyFill="1" applyBorder="1" applyAlignment="1">
      <alignment vertical="top"/>
    </xf>
    <xf numFmtId="0" fontId="27" fillId="2" borderId="11" xfId="0" applyFont="1" applyFill="1" applyBorder="1" applyAlignment="1">
      <alignment vertical="top"/>
    </xf>
    <xf numFmtId="0" fontId="1" fillId="0" borderId="12" xfId="0" applyFont="1" applyBorder="1" applyAlignment="1">
      <alignment horizontal="right" vertical="top"/>
    </xf>
    <xf numFmtId="0" fontId="1" fillId="0" borderId="13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horizontal="right" vertical="top"/>
    </xf>
    <xf numFmtId="0" fontId="1" fillId="0" borderId="16" xfId="0" applyFont="1" applyBorder="1" applyAlignment="1">
      <alignment vertical="top"/>
    </xf>
    <xf numFmtId="0" fontId="1" fillId="0" borderId="17" xfId="0" applyFont="1" applyBorder="1"/>
    <xf numFmtId="0" fontId="1" fillId="0" borderId="12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top"/>
    </xf>
    <xf numFmtId="0" fontId="1" fillId="7" borderId="11" xfId="0" applyFont="1" applyFill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4" fillId="0" borderId="14" xfId="0" applyFont="1" applyBorder="1" applyAlignment="1">
      <alignment vertical="top"/>
    </xf>
    <xf numFmtId="0" fontId="1" fillId="0" borderId="15" xfId="0" applyFont="1" applyBorder="1"/>
    <xf numFmtId="0" fontId="1" fillId="7" borderId="17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27" fillId="0" borderId="14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17" xfId="0" applyFont="1" applyBorder="1" applyAlignment="1">
      <alignment vertical="top"/>
    </xf>
    <xf numFmtId="0" fontId="27" fillId="0" borderId="0" xfId="0" applyFont="1" applyAlignment="1">
      <alignment vertical="top"/>
    </xf>
    <xf numFmtId="0" fontId="27" fillId="0" borderId="20" xfId="0" applyFont="1" applyBorder="1" applyAlignment="1">
      <alignment horizontal="right" vertical="top"/>
    </xf>
    <xf numFmtId="0" fontId="1" fillId="2" borderId="21" xfId="0" applyFont="1" applyFill="1" applyBorder="1" applyAlignment="1">
      <alignment vertical="top"/>
    </xf>
    <xf numFmtId="0" fontId="27" fillId="2" borderId="22" xfId="0" applyFont="1" applyFill="1" applyBorder="1" applyAlignment="1">
      <alignment vertical="top"/>
    </xf>
    <xf numFmtId="0" fontId="1" fillId="4" borderId="0" xfId="0" applyFont="1" applyFill="1" applyAlignment="1">
      <alignment vertical="top"/>
    </xf>
    <xf numFmtId="0" fontId="27" fillId="4" borderId="0" xfId="0" applyFont="1" applyFill="1" applyAlignment="1">
      <alignment vertical="top"/>
    </xf>
    <xf numFmtId="0" fontId="1" fillId="0" borderId="23" xfId="0" applyFont="1" applyBorder="1" applyAlignment="1">
      <alignment horizontal="right" vertical="top"/>
    </xf>
    <xf numFmtId="0" fontId="1" fillId="0" borderId="17" xfId="0" applyFont="1" applyBorder="1" applyAlignment="1"/>
    <xf numFmtId="0" fontId="28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30" fillId="8" borderId="6" xfId="0" applyFont="1" applyFill="1" applyBorder="1"/>
    <xf numFmtId="0" fontId="1" fillId="2" borderId="0" xfId="0" applyFont="1" applyFill="1" applyAlignment="1"/>
    <xf numFmtId="0" fontId="1" fillId="7" borderId="0" xfId="0" applyFont="1" applyFill="1"/>
    <xf numFmtId="0" fontId="1" fillId="7" borderId="0" xfId="0" applyFont="1" applyFill="1" applyAlignment="1"/>
    <xf numFmtId="0" fontId="1" fillId="0" borderId="6" xfId="0" applyFont="1" applyBorder="1"/>
    <xf numFmtId="0" fontId="17" fillId="2" borderId="0" xfId="0" applyFont="1" applyFill="1" applyAlignment="1"/>
    <xf numFmtId="0" fontId="16" fillId="7" borderId="0" xfId="0" applyFont="1" applyFill="1"/>
    <xf numFmtId="0" fontId="17" fillId="7" borderId="0" xfId="0" applyFont="1" applyFill="1" applyAlignment="1"/>
    <xf numFmtId="0" fontId="17" fillId="7" borderId="0" xfId="0" applyFont="1" applyFill="1"/>
    <xf numFmtId="0" fontId="17" fillId="0" borderId="0" xfId="0" applyFont="1"/>
    <xf numFmtId="0" fontId="16" fillId="7" borderId="18" xfId="0" applyFont="1" applyFill="1" applyBorder="1" applyAlignment="1"/>
    <xf numFmtId="0" fontId="16" fillId="7" borderId="24" xfId="0" applyFont="1" applyFill="1" applyBorder="1" applyAlignment="1"/>
    <xf numFmtId="0" fontId="17" fillId="7" borderId="24" xfId="0" applyFont="1" applyFill="1" applyBorder="1" applyAlignment="1"/>
    <xf numFmtId="0" fontId="23" fillId="7" borderId="24" xfId="0" applyFont="1" applyFill="1" applyBorder="1" applyAlignment="1">
      <alignment horizontal="left"/>
    </xf>
    <xf numFmtId="0" fontId="17" fillId="0" borderId="24" xfId="0" applyFont="1" applyBorder="1"/>
    <xf numFmtId="0" fontId="17" fillId="0" borderId="25" xfId="0" applyFont="1" applyBorder="1"/>
    <xf numFmtId="18" fontId="14" fillId="3" borderId="0" xfId="0" applyNumberFormat="1" applyFont="1" applyFill="1" applyAlignment="1">
      <alignment horizontal="center" vertical="center"/>
    </xf>
    <xf numFmtId="0" fontId="0" fillId="0" borderId="0" xfId="0" applyFont="1" applyAlignment="1"/>
    <xf numFmtId="0" fontId="14" fillId="0" borderId="0" xfId="0" applyFont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/>
  </sheetViews>
  <sheetFormatPr defaultColWidth="10.109375" defaultRowHeight="15" customHeight="1"/>
  <cols>
    <col min="1" max="1" width="3.109375" customWidth="1"/>
    <col min="2" max="2" width="22.88671875" customWidth="1"/>
    <col min="3" max="3" width="3.109375" customWidth="1"/>
    <col min="4" max="4" width="4.6640625" customWidth="1"/>
    <col min="5" max="5" width="3.21875" customWidth="1"/>
    <col min="6" max="6" width="21.44140625" customWidth="1"/>
    <col min="7" max="7" width="5.6640625" customWidth="1"/>
    <col min="8" max="8" width="20.33203125" customWidth="1"/>
    <col min="9" max="9" width="4.6640625" customWidth="1"/>
    <col min="10" max="10" width="20.33203125" customWidth="1"/>
    <col min="11" max="11" width="15.6640625" customWidth="1"/>
    <col min="12" max="12" width="20.44140625" customWidth="1"/>
    <col min="13" max="13" width="20.6640625" customWidth="1"/>
    <col min="14" max="14" width="24.33203125" customWidth="1"/>
    <col min="15" max="15" width="13.5546875" customWidth="1"/>
    <col min="16" max="16" width="9.6640625" customWidth="1"/>
    <col min="17" max="17" width="6" customWidth="1"/>
    <col min="18" max="26" width="9.6640625" customWidth="1"/>
  </cols>
  <sheetData>
    <row r="1" spans="1:26" ht="24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4">
        <v>44697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1"/>
      <c r="B3" s="5"/>
      <c r="C3" s="1"/>
      <c r="D3" s="1"/>
      <c r="E3" s="1"/>
      <c r="F3" s="6" t="str">
        <f>B5</f>
        <v>Bishop Neumann</v>
      </c>
      <c r="G3" s="7"/>
      <c r="H3" s="8" t="str">
        <f>F12</f>
        <v>Lincoln Christian</v>
      </c>
      <c r="I3" s="1"/>
      <c r="J3" s="1"/>
      <c r="K3" s="1"/>
      <c r="L3" s="1"/>
      <c r="M3" s="1"/>
      <c r="N3" s="1"/>
      <c r="O3" s="1"/>
      <c r="P3" s="1"/>
      <c r="Q3" s="3"/>
      <c r="R3" s="1"/>
      <c r="S3" s="1"/>
      <c r="T3" s="1"/>
      <c r="U3" s="1"/>
      <c r="V3" s="1"/>
      <c r="W3" s="1"/>
      <c r="X3" s="1"/>
      <c r="Y3" s="1"/>
      <c r="Z3" s="1"/>
    </row>
    <row r="4" spans="1:26" ht="15.75">
      <c r="A4" s="1"/>
      <c r="C4" s="1"/>
      <c r="D4" s="1"/>
      <c r="E4" s="1"/>
      <c r="F4" s="9" t="str">
        <f>B12</f>
        <v>Centennial</v>
      </c>
      <c r="G4" s="1"/>
      <c r="H4" s="10" t="str">
        <f>F19</f>
        <v>Lincoln Lutheran</v>
      </c>
      <c r="I4" s="11"/>
      <c r="J4" s="11"/>
      <c r="K4" s="12"/>
      <c r="L4" s="1"/>
      <c r="M4" s="1"/>
      <c r="N4" s="1"/>
      <c r="O4" s="1"/>
      <c r="P4" s="1"/>
      <c r="Q4" s="3"/>
      <c r="R4" s="1"/>
      <c r="S4" s="1"/>
      <c r="T4" s="1"/>
      <c r="U4" s="1"/>
      <c r="V4" s="1"/>
      <c r="W4" s="1"/>
      <c r="X4" s="1"/>
      <c r="Y4" s="1"/>
      <c r="Z4" s="1"/>
    </row>
    <row r="5" spans="1:26" ht="18">
      <c r="B5" s="13" t="s">
        <v>1</v>
      </c>
      <c r="C5" s="1"/>
      <c r="D5" s="1"/>
      <c r="E5" s="1"/>
      <c r="F5" s="14" t="str">
        <f>B19</f>
        <v>Elmwood-Murdock</v>
      </c>
      <c r="G5" s="1"/>
      <c r="H5" s="10" t="str">
        <f>F26</f>
        <v>Milford</v>
      </c>
      <c r="I5" s="11"/>
      <c r="J5" s="11"/>
      <c r="K5" s="12"/>
      <c r="L5" s="1"/>
      <c r="M5" s="1"/>
      <c r="N5" s="1"/>
      <c r="O5" s="15"/>
      <c r="P5" s="15"/>
      <c r="Q5" s="3"/>
      <c r="R5" s="16"/>
      <c r="S5" s="1"/>
      <c r="T5" s="1"/>
      <c r="U5" s="1"/>
      <c r="V5" s="1"/>
      <c r="W5" s="1"/>
      <c r="X5" s="1"/>
      <c r="Y5" s="1"/>
      <c r="Z5" s="1"/>
    </row>
    <row r="6" spans="1:26" ht="18">
      <c r="A6" s="3">
        <v>1</v>
      </c>
      <c r="B6" s="17" t="s">
        <v>2</v>
      </c>
      <c r="C6" s="1"/>
      <c r="D6" s="1"/>
      <c r="E6" s="1"/>
      <c r="F6" s="14" t="str">
        <f>B26</f>
        <v>Fairbury</v>
      </c>
      <c r="G6" s="1"/>
      <c r="H6" s="10" t="str">
        <f>F33</f>
        <v>Palmyra</v>
      </c>
      <c r="I6" s="11"/>
      <c r="J6" s="11"/>
      <c r="K6" s="11"/>
      <c r="L6" s="1"/>
      <c r="M6" s="1"/>
      <c r="N6" s="1"/>
      <c r="O6" s="15"/>
      <c r="P6" s="15"/>
      <c r="Q6" s="3"/>
      <c r="R6" s="1"/>
      <c r="S6" s="1"/>
      <c r="T6" s="1"/>
      <c r="U6" s="1"/>
      <c r="V6" s="1"/>
      <c r="W6" s="1"/>
      <c r="X6" s="1"/>
      <c r="Y6" s="1"/>
      <c r="Z6" s="1"/>
    </row>
    <row r="7" spans="1:26" ht="18">
      <c r="A7" s="3">
        <v>2</v>
      </c>
      <c r="B7" s="17" t="s">
        <v>3</v>
      </c>
      <c r="C7" s="1"/>
      <c r="D7" s="1"/>
      <c r="E7" s="1"/>
      <c r="F7" s="14" t="str">
        <f>B33</f>
        <v>Falls City</v>
      </c>
      <c r="G7" s="1"/>
      <c r="H7" s="10" t="str">
        <f>F40</f>
        <v>Southern/Diller-Odell</v>
      </c>
      <c r="I7" s="11"/>
      <c r="J7" s="12"/>
      <c r="K7" s="1"/>
      <c r="L7" s="1"/>
      <c r="M7" s="1"/>
      <c r="N7" s="1"/>
      <c r="O7" s="15"/>
      <c r="P7" s="15"/>
      <c r="Q7" s="3"/>
      <c r="R7" s="1"/>
      <c r="S7" s="1"/>
      <c r="T7" s="1"/>
      <c r="U7" s="1"/>
      <c r="V7" s="1"/>
      <c r="W7" s="1"/>
      <c r="X7" s="1"/>
      <c r="Y7" s="1"/>
      <c r="Z7" s="1"/>
    </row>
    <row r="8" spans="1:26" ht="15.75">
      <c r="A8" s="3">
        <v>3</v>
      </c>
      <c r="B8" s="17" t="s">
        <v>4</v>
      </c>
      <c r="C8" s="1"/>
      <c r="D8" s="1"/>
      <c r="E8" s="1"/>
      <c r="F8" s="9" t="str">
        <f>B40</f>
        <v>Fillmore Central</v>
      </c>
      <c r="G8" s="1"/>
      <c r="H8" s="10" t="str">
        <f>F47</f>
        <v>Syracuse</v>
      </c>
      <c r="I8" s="11"/>
      <c r="J8" s="12"/>
      <c r="K8" s="1"/>
      <c r="L8" s="1"/>
      <c r="M8" s="1"/>
      <c r="N8" s="1"/>
      <c r="O8" s="1"/>
      <c r="P8" s="18"/>
      <c r="Q8" s="3"/>
      <c r="R8" s="16"/>
      <c r="S8" s="1"/>
      <c r="T8" s="1"/>
      <c r="U8" s="1"/>
      <c r="V8" s="1"/>
      <c r="W8" s="1"/>
      <c r="X8" s="1"/>
      <c r="Y8" s="1"/>
      <c r="Z8" s="1"/>
    </row>
    <row r="9" spans="1:26" ht="18">
      <c r="A9" s="3">
        <v>4</v>
      </c>
      <c r="B9" s="17" t="s">
        <v>5</v>
      </c>
      <c r="C9" s="1"/>
      <c r="D9" s="1"/>
      <c r="E9" s="1"/>
      <c r="F9" s="9" t="str">
        <f>B47</f>
        <v>HTRS</v>
      </c>
      <c r="G9" s="1"/>
      <c r="H9" s="10" t="str">
        <f>F54</f>
        <v>Yutan</v>
      </c>
      <c r="I9" s="12"/>
      <c r="J9" s="12"/>
      <c r="K9" s="1"/>
      <c r="L9" s="1"/>
      <c r="M9" s="1"/>
      <c r="N9" s="1"/>
      <c r="O9" s="18"/>
      <c r="P9" s="15"/>
      <c r="Q9" s="3"/>
      <c r="R9" s="1"/>
      <c r="S9" s="1"/>
      <c r="T9" s="1"/>
      <c r="U9" s="1"/>
      <c r="V9" s="1"/>
      <c r="W9" s="1"/>
      <c r="X9" s="1"/>
      <c r="Y9" s="1"/>
      <c r="Z9" s="1"/>
    </row>
    <row r="10" spans="1:26" ht="18">
      <c r="A10" s="3">
        <v>5</v>
      </c>
      <c r="B10" s="17" t="s">
        <v>6</v>
      </c>
      <c r="C10" s="1"/>
      <c r="D10" s="1"/>
      <c r="E10" s="1"/>
      <c r="F10" s="19" t="str">
        <f>B54</f>
        <v>JCC</v>
      </c>
      <c r="G10" s="20"/>
      <c r="H10" s="21"/>
      <c r="I10" s="1"/>
      <c r="J10" s="1"/>
      <c r="K10" s="1"/>
      <c r="L10" s="1"/>
      <c r="M10" s="1"/>
      <c r="N10" s="1"/>
      <c r="O10" s="15"/>
      <c r="P10" s="15"/>
      <c r="Q10" s="3"/>
      <c r="R10" s="1"/>
      <c r="S10" s="1"/>
      <c r="T10" s="1"/>
      <c r="U10" s="1"/>
      <c r="V10" s="1"/>
      <c r="W10" s="1"/>
      <c r="X10" s="1"/>
      <c r="Y10" s="1"/>
      <c r="Z10" s="1"/>
    </row>
    <row r="11" spans="1:26" ht="1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5"/>
      <c r="M11" s="15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>
      <c r="A12" s="1"/>
      <c r="B12" s="13" t="s">
        <v>7</v>
      </c>
      <c r="C12" s="1"/>
      <c r="D12" s="1"/>
      <c r="E12" s="1"/>
      <c r="F12" s="13" t="s">
        <v>8</v>
      </c>
      <c r="G12" s="1"/>
      <c r="H12" s="1"/>
      <c r="I12" s="1"/>
      <c r="J12" s="1"/>
      <c r="K12" s="1"/>
      <c r="L12" s="15"/>
      <c r="M12" s="15"/>
      <c r="N12" s="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>
      <c r="A13" s="3">
        <v>1</v>
      </c>
      <c r="B13" s="17" t="s">
        <v>9</v>
      </c>
      <c r="C13" s="1"/>
      <c r="D13" s="1"/>
      <c r="E13" s="3">
        <v>1</v>
      </c>
      <c r="F13" s="17" t="s">
        <v>10</v>
      </c>
      <c r="G13" s="3"/>
      <c r="H13" s="1"/>
      <c r="I13" s="1"/>
      <c r="J13" s="1"/>
      <c r="K13" s="1"/>
      <c r="L13" s="15"/>
      <c r="M13" s="15"/>
      <c r="N13" s="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>
      <c r="A14" s="3">
        <v>2</v>
      </c>
      <c r="B14" s="17" t="s">
        <v>11</v>
      </c>
      <c r="C14" s="1"/>
      <c r="D14" s="1"/>
      <c r="E14" s="3">
        <v>2</v>
      </c>
      <c r="F14" s="17" t="s">
        <v>12</v>
      </c>
      <c r="G14" s="3"/>
      <c r="H14" s="1"/>
      <c r="I14" s="1"/>
      <c r="J14" s="1"/>
      <c r="K14" s="1"/>
      <c r="L14" s="15"/>
      <c r="M14" s="15"/>
      <c r="N14" s="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>
      <c r="A15" s="3">
        <v>3</v>
      </c>
      <c r="B15" s="17" t="s">
        <v>13</v>
      </c>
      <c r="C15" s="1"/>
      <c r="D15" s="1"/>
      <c r="E15" s="3">
        <v>3</v>
      </c>
      <c r="F15" s="17" t="s">
        <v>14</v>
      </c>
      <c r="G15" s="3"/>
      <c r="H15" s="1"/>
      <c r="I15" s="1"/>
      <c r="J15" s="1"/>
      <c r="K15" s="1"/>
      <c r="L15" s="15"/>
      <c r="M15" s="15"/>
      <c r="N15" s="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>
      <c r="A16" s="3">
        <v>4</v>
      </c>
      <c r="B16" s="17" t="s">
        <v>15</v>
      </c>
      <c r="C16" s="1"/>
      <c r="D16" s="1"/>
      <c r="E16" s="3">
        <v>4</v>
      </c>
      <c r="F16" s="17" t="s">
        <v>16</v>
      </c>
      <c r="G16" s="3"/>
      <c r="H16" s="1"/>
      <c r="I16" s="1"/>
      <c r="J16" s="1"/>
      <c r="K16" s="1"/>
      <c r="L16" s="15"/>
      <c r="M16" s="15"/>
      <c r="N16" s="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>
      <c r="A17" s="3">
        <v>5</v>
      </c>
      <c r="B17" s="17" t="s">
        <v>17</v>
      </c>
      <c r="C17" s="1"/>
      <c r="D17" s="1"/>
      <c r="E17" s="3">
        <v>5</v>
      </c>
      <c r="F17" s="17" t="s">
        <v>18</v>
      </c>
      <c r="G17" s="3"/>
      <c r="H17" s="1"/>
      <c r="I17" s="1"/>
      <c r="J17" s="1"/>
      <c r="K17" s="1"/>
      <c r="L17" s="15"/>
      <c r="M17" s="15"/>
      <c r="N17" s="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5"/>
      <c r="M18" s="15"/>
      <c r="N18" s="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>
      <c r="A19" s="1"/>
      <c r="B19" s="22" t="s">
        <v>19</v>
      </c>
      <c r="C19" s="1"/>
      <c r="D19" s="1"/>
      <c r="E19" s="1"/>
      <c r="F19" s="22" t="s">
        <v>20</v>
      </c>
      <c r="G19" s="1"/>
      <c r="H19" s="1"/>
      <c r="I19" s="1"/>
      <c r="J19" s="1"/>
      <c r="K19" s="1"/>
      <c r="L19" s="15"/>
      <c r="M19" s="15"/>
      <c r="N19" s="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>
      <c r="A20" s="3">
        <v>1</v>
      </c>
      <c r="B20" s="17" t="s">
        <v>21</v>
      </c>
      <c r="C20" s="1"/>
      <c r="D20" s="1"/>
      <c r="E20" s="3">
        <v>1</v>
      </c>
      <c r="F20" s="17" t="s">
        <v>22</v>
      </c>
      <c r="G20" s="3"/>
      <c r="H20" s="1"/>
      <c r="I20" s="1"/>
      <c r="J20" s="1"/>
      <c r="K20" s="1"/>
      <c r="L20" s="1"/>
      <c r="M20" s="1"/>
      <c r="N20" s="3"/>
      <c r="O20" s="1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">
        <v>2</v>
      </c>
      <c r="B21" s="17" t="s">
        <v>23</v>
      </c>
      <c r="C21" s="1"/>
      <c r="D21" s="1"/>
      <c r="E21" s="3">
        <v>2</v>
      </c>
      <c r="F21" s="17" t="s">
        <v>24</v>
      </c>
      <c r="G21" s="3"/>
      <c r="H21" s="1"/>
      <c r="I21" s="1"/>
      <c r="J21" s="1"/>
      <c r="K21" s="23"/>
      <c r="L21" s="1"/>
      <c r="M21" s="1"/>
      <c r="N21" s="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">
        <v>3</v>
      </c>
      <c r="B22" s="17" t="s">
        <v>25</v>
      </c>
      <c r="C22" s="1"/>
      <c r="D22" s="1"/>
      <c r="E22" s="3">
        <v>3</v>
      </c>
      <c r="F22" s="17" t="s">
        <v>26</v>
      </c>
      <c r="G22" s="3"/>
      <c r="H22" s="11"/>
      <c r="I22" s="1"/>
      <c r="J22" s="1"/>
      <c r="K22" s="1"/>
      <c r="L22" s="1"/>
      <c r="M22" s="1"/>
      <c r="N22" s="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>
        <v>4</v>
      </c>
      <c r="B23" s="17" t="s">
        <v>27</v>
      </c>
      <c r="C23" s="1"/>
      <c r="D23" s="1"/>
      <c r="E23" s="3">
        <v>4</v>
      </c>
      <c r="F23" s="17" t="s">
        <v>28</v>
      </c>
      <c r="G23" s="3"/>
      <c r="H23" s="11"/>
      <c r="I23" s="1"/>
      <c r="J23" s="1"/>
      <c r="K23" s="1"/>
      <c r="L23" s="1"/>
      <c r="M23" s="1"/>
      <c r="N23" s="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">
        <v>5</v>
      </c>
      <c r="B24" s="17" t="s">
        <v>29</v>
      </c>
      <c r="C24" s="1"/>
      <c r="D24" s="1"/>
      <c r="E24" s="3">
        <v>5</v>
      </c>
      <c r="F24" s="17" t="s">
        <v>30</v>
      </c>
      <c r="G24" s="3"/>
      <c r="H24" s="11"/>
      <c r="I24" s="11"/>
      <c r="J24" s="11"/>
      <c r="K24" s="11"/>
      <c r="L24" s="1"/>
      <c r="M24" s="1"/>
      <c r="N24" s="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6"/>
      <c r="C25" s="1"/>
      <c r="D25" s="1"/>
      <c r="E25" s="1"/>
      <c r="F25" s="1"/>
      <c r="G25" s="1"/>
      <c r="H25" s="11"/>
      <c r="I25" s="11"/>
      <c r="J25" s="11"/>
      <c r="K25" s="11"/>
      <c r="L25" s="1"/>
      <c r="M25" s="1"/>
      <c r="N25" s="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3" t="s">
        <v>31</v>
      </c>
      <c r="C26" s="1"/>
      <c r="D26" s="1"/>
      <c r="E26" s="1"/>
      <c r="F26" s="22" t="s">
        <v>32</v>
      </c>
      <c r="G26" s="1"/>
      <c r="H26" s="11"/>
      <c r="I26" s="11"/>
      <c r="J26" s="11"/>
      <c r="K26" s="24"/>
      <c r="L26" s="1"/>
      <c r="M26" s="1"/>
      <c r="N26" s="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">
        <v>1</v>
      </c>
      <c r="B27" s="17" t="s">
        <v>33</v>
      </c>
      <c r="C27" s="1"/>
      <c r="D27" s="1"/>
      <c r="E27" s="3">
        <v>1</v>
      </c>
      <c r="F27" s="17" t="s">
        <v>34</v>
      </c>
      <c r="G27" s="3"/>
      <c r="I27" s="11"/>
      <c r="J27" s="11"/>
      <c r="K27" s="24"/>
      <c r="L27" s="1"/>
      <c r="M27" s="1"/>
      <c r="N27" s="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3">
        <v>2</v>
      </c>
      <c r="B28" s="17" t="s">
        <v>35</v>
      </c>
      <c r="C28" s="1"/>
      <c r="D28" s="1"/>
      <c r="E28" s="3">
        <v>2</v>
      </c>
      <c r="F28" s="17" t="s">
        <v>36</v>
      </c>
      <c r="G28" s="3"/>
      <c r="H28" s="1"/>
      <c r="I28" s="11"/>
      <c r="J28" s="11"/>
      <c r="K28" s="12"/>
      <c r="L28" s="1"/>
      <c r="M28" s="1"/>
      <c r="N28" s="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">
        <v>3</v>
      </c>
      <c r="B29" s="17" t="s">
        <v>37</v>
      </c>
      <c r="C29" s="1"/>
      <c r="D29" s="1"/>
      <c r="E29" s="3">
        <v>3</v>
      </c>
      <c r="F29" s="17" t="s">
        <v>38</v>
      </c>
      <c r="G29" s="3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">
        <v>4</v>
      </c>
      <c r="B30" s="17" t="s">
        <v>39</v>
      </c>
      <c r="C30" s="1"/>
      <c r="D30" s="1"/>
      <c r="E30" s="3">
        <v>4</v>
      </c>
      <c r="F30" s="17" t="s">
        <v>40</v>
      </c>
      <c r="G30" s="3"/>
      <c r="H30" s="1"/>
      <c r="I30" s="1"/>
      <c r="J30" s="1"/>
      <c r="K30" s="16"/>
      <c r="L30" s="1"/>
      <c r="M30" s="1"/>
      <c r="N30" s="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3">
        <v>5</v>
      </c>
      <c r="B31" s="17" t="s">
        <v>41</v>
      </c>
      <c r="C31" s="1"/>
      <c r="D31" s="1"/>
      <c r="E31" s="3">
        <v>5</v>
      </c>
      <c r="F31" s="17" t="s">
        <v>42</v>
      </c>
      <c r="G31" s="3"/>
      <c r="H31" s="1"/>
      <c r="I31" s="1"/>
      <c r="J31" s="1"/>
      <c r="K31" s="1"/>
      <c r="L31" s="1"/>
      <c r="M31" s="1"/>
      <c r="N31" s="25"/>
      <c r="O31" s="1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26"/>
      <c r="J32" s="1"/>
      <c r="K32" s="1"/>
      <c r="L32" s="1"/>
      <c r="M32" s="1"/>
      <c r="N32" s="2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3" t="s">
        <v>43</v>
      </c>
      <c r="C33" s="1"/>
      <c r="D33" s="1"/>
      <c r="E33" s="1"/>
      <c r="F33" s="22" t="s">
        <v>44</v>
      </c>
      <c r="G33" s="1"/>
      <c r="H33" s="1"/>
      <c r="I33" s="26"/>
      <c r="J33" s="1"/>
      <c r="K33" s="1"/>
      <c r="L33" s="1"/>
      <c r="M33" s="1"/>
      <c r="N33" s="2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3">
        <v>1</v>
      </c>
      <c r="B34" s="17" t="s">
        <v>45</v>
      </c>
      <c r="C34" s="1"/>
      <c r="D34" s="1"/>
      <c r="E34" s="3">
        <v>1</v>
      </c>
      <c r="F34" s="17" t="s">
        <v>46</v>
      </c>
      <c r="G34" s="3"/>
      <c r="H34" s="1"/>
      <c r="I34" s="26"/>
      <c r="J34" s="1"/>
      <c r="K34" s="16"/>
      <c r="L34" s="1"/>
      <c r="M34" s="1"/>
      <c r="N34" s="2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3">
        <v>2</v>
      </c>
      <c r="B35" s="17" t="s">
        <v>47</v>
      </c>
      <c r="C35" s="1"/>
      <c r="D35" s="1"/>
      <c r="E35" s="3">
        <v>2</v>
      </c>
      <c r="F35" s="17" t="s">
        <v>48</v>
      </c>
      <c r="G35" s="3"/>
      <c r="H35" s="1"/>
      <c r="I35" s="26"/>
      <c r="J35" s="1"/>
      <c r="K35" s="1"/>
      <c r="L35" s="1"/>
      <c r="M35" s="1"/>
      <c r="N35" s="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">
        <v>3</v>
      </c>
      <c r="B36" s="17" t="s">
        <v>49</v>
      </c>
      <c r="C36" s="1"/>
      <c r="D36" s="1"/>
      <c r="E36" s="3">
        <v>3</v>
      </c>
      <c r="F36" s="17" t="s">
        <v>50</v>
      </c>
      <c r="G36" s="3"/>
      <c r="H36" s="1"/>
      <c r="I36" s="26"/>
      <c r="J36" s="1"/>
      <c r="K36" s="1"/>
      <c r="L36" s="1"/>
      <c r="M36" s="1"/>
      <c r="N36" s="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3">
        <v>4</v>
      </c>
      <c r="B37" s="17" t="s">
        <v>51</v>
      </c>
      <c r="C37" s="1"/>
      <c r="D37" s="1"/>
      <c r="E37" s="3">
        <v>4</v>
      </c>
      <c r="F37" s="17" t="s">
        <v>52</v>
      </c>
      <c r="G37" s="3"/>
      <c r="H37" s="1"/>
      <c r="I37" s="26"/>
      <c r="J37" s="1"/>
      <c r="K37" s="1"/>
      <c r="L37" s="1"/>
      <c r="M37" s="1"/>
      <c r="N37" s="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3">
        <v>5</v>
      </c>
      <c r="B38" s="17" t="s">
        <v>53</v>
      </c>
      <c r="C38" s="1"/>
      <c r="D38" s="1"/>
      <c r="E38" s="3">
        <v>5</v>
      </c>
      <c r="F38" s="17" t="s">
        <v>54</v>
      </c>
      <c r="G38" s="3"/>
      <c r="H38" s="1"/>
      <c r="I38" s="26"/>
      <c r="J38" s="1"/>
      <c r="K38" s="1"/>
      <c r="L38" s="1"/>
      <c r="M38" s="1"/>
      <c r="N38" s="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3"/>
      <c r="B39" s="1"/>
      <c r="C39" s="1"/>
      <c r="D39" s="1"/>
      <c r="E39" s="3"/>
      <c r="F39" s="1"/>
      <c r="G39" s="3"/>
      <c r="H39" s="1"/>
      <c r="I39" s="26"/>
      <c r="J39" s="1"/>
      <c r="K39" s="1"/>
      <c r="L39" s="1"/>
      <c r="M39" s="1"/>
      <c r="N39" s="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3" t="s">
        <v>55</v>
      </c>
      <c r="C40" s="1"/>
      <c r="D40" s="1"/>
      <c r="E40" s="3"/>
      <c r="F40" s="13" t="s">
        <v>56</v>
      </c>
      <c r="G40" s="1"/>
      <c r="H40" s="1"/>
      <c r="I40" s="27"/>
      <c r="J40" s="1"/>
      <c r="K40" s="1"/>
      <c r="L40" s="1"/>
      <c r="M40" s="1"/>
      <c r="N40" s="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3">
        <v>1</v>
      </c>
      <c r="B41" s="17" t="s">
        <v>57</v>
      </c>
      <c r="C41" s="1"/>
      <c r="D41" s="1"/>
      <c r="E41" s="3">
        <v>1</v>
      </c>
      <c r="F41" s="17" t="s">
        <v>58</v>
      </c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3">
        <v>2</v>
      </c>
      <c r="B42" s="17" t="s">
        <v>59</v>
      </c>
      <c r="C42" s="1"/>
      <c r="D42" s="1"/>
      <c r="E42" s="3">
        <v>2</v>
      </c>
      <c r="F42" s="17" t="s">
        <v>60</v>
      </c>
      <c r="G42" s="3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3">
        <v>3</v>
      </c>
      <c r="B43" s="17" t="s">
        <v>61</v>
      </c>
      <c r="C43" s="1"/>
      <c r="D43" s="1"/>
      <c r="E43" s="3">
        <v>3</v>
      </c>
      <c r="F43" s="17" t="s">
        <v>62</v>
      </c>
      <c r="G43" s="3"/>
      <c r="H43" s="1"/>
      <c r="I43" s="1"/>
      <c r="J43" s="1"/>
      <c r="K43" s="1"/>
      <c r="L43" s="1"/>
      <c r="M43" s="1"/>
      <c r="N43" s="3"/>
      <c r="O43" s="16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3">
        <v>4</v>
      </c>
      <c r="B44" s="17" t="s">
        <v>63</v>
      </c>
      <c r="C44" s="1"/>
      <c r="D44" s="1"/>
      <c r="E44" s="3">
        <v>4</v>
      </c>
      <c r="F44" s="17" t="s">
        <v>64</v>
      </c>
      <c r="G44" s="3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3">
        <v>5</v>
      </c>
      <c r="B45" s="17" t="s">
        <v>65</v>
      </c>
      <c r="C45" s="1"/>
      <c r="D45" s="1"/>
      <c r="E45" s="3">
        <v>5</v>
      </c>
      <c r="F45" s="17" t="s">
        <v>66</v>
      </c>
      <c r="G45" s="3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3"/>
      <c r="F46" s="1"/>
      <c r="G46" s="3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3" t="s">
        <v>67</v>
      </c>
      <c r="C47" s="1"/>
      <c r="D47" s="1"/>
      <c r="E47" s="3"/>
      <c r="F47" s="22" t="s">
        <v>68</v>
      </c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3">
        <v>1</v>
      </c>
      <c r="B48" s="17" t="s">
        <v>69</v>
      </c>
      <c r="C48" s="1"/>
      <c r="D48" s="1"/>
      <c r="E48" s="3">
        <v>1</v>
      </c>
      <c r="F48" s="17" t="s">
        <v>70</v>
      </c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3">
        <v>2</v>
      </c>
      <c r="B49" s="17" t="s">
        <v>71</v>
      </c>
      <c r="C49" s="1"/>
      <c r="D49" s="1"/>
      <c r="E49" s="3">
        <v>2</v>
      </c>
      <c r="F49" s="17" t="s">
        <v>72</v>
      </c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3">
        <v>3</v>
      </c>
      <c r="B50" s="17" t="s">
        <v>73</v>
      </c>
      <c r="C50" s="1"/>
      <c r="D50" s="1"/>
      <c r="E50" s="3">
        <v>3</v>
      </c>
      <c r="F50" s="17" t="s">
        <v>74</v>
      </c>
      <c r="G50" s="3"/>
      <c r="H50" s="1"/>
      <c r="I50" s="1"/>
      <c r="J50" s="1"/>
      <c r="K50" s="16"/>
      <c r="L50" s="1"/>
      <c r="M50" s="1"/>
      <c r="N50" s="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3">
        <v>4</v>
      </c>
      <c r="B51" s="17" t="s">
        <v>75</v>
      </c>
      <c r="C51" s="1"/>
      <c r="D51" s="1"/>
      <c r="E51" s="3">
        <v>4</v>
      </c>
      <c r="F51" s="17" t="s">
        <v>76</v>
      </c>
      <c r="G51" s="3"/>
      <c r="H51" s="1"/>
      <c r="I51" s="28"/>
      <c r="J51" s="1"/>
      <c r="K51" s="1"/>
      <c r="L51" s="1"/>
      <c r="M51" s="1"/>
      <c r="N51" s="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3">
        <v>5</v>
      </c>
      <c r="B52" s="17" t="s">
        <v>75</v>
      </c>
      <c r="C52" s="1"/>
      <c r="D52" s="1"/>
      <c r="E52" s="3">
        <v>5</v>
      </c>
      <c r="F52" s="17" t="s">
        <v>77</v>
      </c>
      <c r="G52" s="3"/>
      <c r="H52" s="1"/>
      <c r="I52" s="28"/>
      <c r="J52" s="1"/>
      <c r="K52" s="1"/>
      <c r="L52" s="1"/>
      <c r="M52" s="1"/>
      <c r="N52" s="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3"/>
      <c r="B53" s="1"/>
      <c r="C53" s="1"/>
      <c r="D53" s="1"/>
      <c r="E53" s="3"/>
      <c r="F53" s="1"/>
      <c r="G53" s="3"/>
      <c r="H53" s="1"/>
      <c r="I53" s="28"/>
      <c r="J53" s="1"/>
      <c r="K53" s="1"/>
      <c r="L53" s="1"/>
      <c r="M53" s="1"/>
      <c r="N53" s="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3" t="s">
        <v>78</v>
      </c>
      <c r="C54" s="1"/>
      <c r="D54" s="1"/>
      <c r="E54" s="3"/>
      <c r="F54" s="22" t="s">
        <v>79</v>
      </c>
      <c r="G54" s="3"/>
      <c r="H54" s="1"/>
      <c r="I54" s="28"/>
      <c r="J54" s="1"/>
      <c r="K54" s="1"/>
      <c r="L54" s="1"/>
      <c r="M54" s="1"/>
      <c r="N54" s="3"/>
      <c r="O54" s="16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3">
        <v>1</v>
      </c>
      <c r="B55" s="17" t="s">
        <v>80</v>
      </c>
      <c r="C55" s="1"/>
      <c r="D55" s="1"/>
      <c r="E55" s="3">
        <v>1</v>
      </c>
      <c r="F55" s="17" t="s">
        <v>81</v>
      </c>
      <c r="G55" s="1"/>
      <c r="H55" s="1"/>
      <c r="I55" s="1"/>
      <c r="J55" s="1"/>
      <c r="K55" s="1"/>
      <c r="L55" s="28"/>
      <c r="M55" s="1"/>
      <c r="N55" s="1"/>
      <c r="O55" s="1"/>
      <c r="P55" s="1"/>
      <c r="Q55" s="3"/>
      <c r="R55" s="16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3">
        <v>2</v>
      </c>
      <c r="B56" s="17" t="s">
        <v>82</v>
      </c>
      <c r="C56" s="1"/>
      <c r="D56" s="1"/>
      <c r="E56" s="3">
        <v>2</v>
      </c>
      <c r="F56" s="17" t="s">
        <v>83</v>
      </c>
      <c r="G56" s="1"/>
      <c r="H56" s="1"/>
      <c r="I56" s="1"/>
      <c r="J56" s="1"/>
      <c r="K56" s="1"/>
      <c r="L56" s="28"/>
      <c r="M56" s="1"/>
      <c r="N56" s="1"/>
      <c r="O56" s="1"/>
      <c r="P56" s="1"/>
      <c r="Q56" s="3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3">
        <v>3</v>
      </c>
      <c r="B57" s="17" t="s">
        <v>84</v>
      </c>
      <c r="C57" s="1"/>
      <c r="D57" s="1"/>
      <c r="E57" s="3">
        <v>3</v>
      </c>
      <c r="F57" s="17" t="s">
        <v>85</v>
      </c>
      <c r="G57" s="1"/>
      <c r="H57" s="1"/>
      <c r="I57" s="1"/>
      <c r="J57" s="1"/>
      <c r="K57" s="1"/>
      <c r="L57" s="28"/>
      <c r="M57" s="1"/>
      <c r="N57" s="1"/>
      <c r="O57" s="1"/>
      <c r="P57" s="1"/>
      <c r="Q57" s="3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3">
        <v>4</v>
      </c>
      <c r="B58" s="17" t="s">
        <v>86</v>
      </c>
      <c r="C58" s="1"/>
      <c r="D58" s="1"/>
      <c r="E58" s="3">
        <v>4</v>
      </c>
      <c r="F58" s="17" t="s">
        <v>87</v>
      </c>
      <c r="G58" s="1"/>
      <c r="H58" s="1"/>
      <c r="I58" s="1"/>
      <c r="J58" s="1"/>
      <c r="K58" s="1"/>
      <c r="L58" s="28"/>
      <c r="M58" s="1"/>
      <c r="N58" s="1"/>
      <c r="O58" s="1"/>
      <c r="P58" s="1"/>
      <c r="Q58" s="3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3">
        <v>5</v>
      </c>
      <c r="B59" s="17" t="s">
        <v>88</v>
      </c>
      <c r="C59" s="1"/>
      <c r="D59" s="1"/>
      <c r="E59" s="3">
        <v>5</v>
      </c>
      <c r="F59" s="17" t="s">
        <v>89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3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3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3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3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3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3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3"/>
      <c r="R65" s="16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3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3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3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3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3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3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3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3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3"/>
      <c r="R74" s="16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3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3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3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3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3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3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3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3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3"/>
      <c r="R83" s="16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3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3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3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3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3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3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3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3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3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3"/>
      <c r="R93" s="16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3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3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3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3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3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3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3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3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3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3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3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3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3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3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3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3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3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3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3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3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3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3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3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3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3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3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3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3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3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3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3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3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3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3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3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3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3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3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3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3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3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3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3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3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3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3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3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3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3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3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3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3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3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3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3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3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3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3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3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3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3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3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3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3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3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3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3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3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3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3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3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3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3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3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3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3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3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3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3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3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3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3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3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3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3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3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3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3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3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3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3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3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3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3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3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3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3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3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3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3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3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3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3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3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3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3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3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3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3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3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3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3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3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3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3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3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3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3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3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3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3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3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3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3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3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3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3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3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3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3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3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3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3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3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3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3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3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3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3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3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3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3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3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3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3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3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3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3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3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3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3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3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3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3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3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3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3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3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3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3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3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3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3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3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3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3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3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3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3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3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3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3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3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3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3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3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3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3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3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3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3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3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3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3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3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3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3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3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3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3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3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3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3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3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3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3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3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3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3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3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3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3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3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3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3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3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3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3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3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3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3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3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3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3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3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3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3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3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3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3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3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3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3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3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3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3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3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3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3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3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3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3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3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3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3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3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3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3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3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3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3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3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3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3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3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3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3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3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3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3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3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3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3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3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3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3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3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3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3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3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3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3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3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3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3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3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3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3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3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3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3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3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3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3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3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3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3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3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3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3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3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3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3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3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3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3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3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3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3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3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3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3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3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3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3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3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3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3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3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3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3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3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3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3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3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3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3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3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3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3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3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3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3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3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3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3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3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3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3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3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3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3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3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3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3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3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3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3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3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3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3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3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3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3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3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3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3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3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3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3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3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3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3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3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3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3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3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3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3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3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3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3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3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3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3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3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3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3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3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3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3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3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3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3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3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3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3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3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3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3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3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3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3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3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3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3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3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3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3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3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3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3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3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3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3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3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3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3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3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3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3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3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3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3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3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3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3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3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3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3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3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3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3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3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3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3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3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3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3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3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3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3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3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3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3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3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3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3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3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3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3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3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3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3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3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3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3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3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3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3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3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3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3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3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3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3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3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3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3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3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3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3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3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3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3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3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3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3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3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3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3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3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3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3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3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3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3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3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3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3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3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3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3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3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3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3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3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3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3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3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3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3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3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3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3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3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3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3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3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3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3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3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3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3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3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3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3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3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3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3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3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3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3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3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3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3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3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3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3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3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3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3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3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3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3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3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3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3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3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3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3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3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3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3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3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3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3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3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3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3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3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3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3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3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3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3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3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3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3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3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3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3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3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3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3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3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3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3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3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3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3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3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3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3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3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3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3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3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3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3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3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3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3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3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3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3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3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3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3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3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3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3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3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3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3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3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3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3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3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3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3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3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3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3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3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3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3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3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3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3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3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3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3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3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3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3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3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3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3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3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3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3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3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3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3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3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3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3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3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3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3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3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3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3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3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3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3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3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3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3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3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3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3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3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3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3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3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3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3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3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3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3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3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3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3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3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3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3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3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3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3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3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3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3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3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3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3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3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3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3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3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3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3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3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3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3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3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3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3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3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3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3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3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3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3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3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3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3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3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3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3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3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3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3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3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3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3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3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3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3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3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3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3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3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3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3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3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3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3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3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3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3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3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3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3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3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3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3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3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3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3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3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3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3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3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3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3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3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3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3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3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3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3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3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3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3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3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3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3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3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3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3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3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3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3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3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3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3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3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3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3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3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3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3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3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3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3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3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3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3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3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3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3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3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3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3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3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3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3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3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3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3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3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3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3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3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3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3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3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3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3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3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3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3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3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3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3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3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3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3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3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3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3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3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3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3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3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3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3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3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3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3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3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3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3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3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3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3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3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3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3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3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3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3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3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3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3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3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3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3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3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3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3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3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3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3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3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3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3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3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3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3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3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3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3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3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3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3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3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3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3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3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3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3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3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3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3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3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3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3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3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3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3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3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3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3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3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3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3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3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3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3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3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3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3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3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3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3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3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3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3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3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3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3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3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3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3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3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3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3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3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3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3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3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3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3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3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3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3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3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3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3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3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3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3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3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3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3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3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3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3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3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3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3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3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3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3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3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3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3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3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3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3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3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3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3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3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3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3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3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3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3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3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3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3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3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3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3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3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3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3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3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3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3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3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3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3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.45" right="0.45" top="0.5" bottom="0.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9"/>
  <sheetViews>
    <sheetView workbookViewId="0"/>
  </sheetViews>
  <sheetFormatPr defaultColWidth="10.109375" defaultRowHeight="15" customHeight="1"/>
  <cols>
    <col min="1" max="1" width="10.33203125" customWidth="1"/>
    <col min="2" max="2" width="10.77734375" customWidth="1"/>
    <col min="3" max="3" width="16.109375" customWidth="1"/>
    <col min="4" max="4" width="5.44140625" customWidth="1"/>
    <col min="5" max="5" width="5.21875" customWidth="1"/>
    <col min="6" max="6" width="21.33203125" customWidth="1"/>
    <col min="7" max="9" width="15.44140625" customWidth="1"/>
  </cols>
  <sheetData>
    <row r="1" spans="1:10" ht="15" customHeight="1">
      <c r="A1" s="13" t="s">
        <v>90</v>
      </c>
      <c r="B1" s="13" t="s">
        <v>91</v>
      </c>
      <c r="C1" s="13" t="s">
        <v>92</v>
      </c>
      <c r="D1" s="13" t="s">
        <v>93</v>
      </c>
      <c r="E1" s="13" t="s">
        <v>94</v>
      </c>
      <c r="F1" s="13" t="s">
        <v>95</v>
      </c>
      <c r="I1" s="103" t="s">
        <v>274</v>
      </c>
    </row>
    <row r="2" spans="1:10" ht="15" customHeight="1">
      <c r="A2" s="114">
        <v>0.35416666666666669</v>
      </c>
      <c r="B2" s="116">
        <v>1</v>
      </c>
      <c r="C2" s="29" t="s">
        <v>96</v>
      </c>
      <c r="D2" s="30">
        <v>11</v>
      </c>
      <c r="E2" s="30">
        <v>100</v>
      </c>
      <c r="F2" s="29" t="s">
        <v>44</v>
      </c>
      <c r="G2" s="118" t="s">
        <v>275</v>
      </c>
      <c r="I2" s="108" t="s">
        <v>276</v>
      </c>
    </row>
    <row r="3" spans="1:10" ht="15" customHeight="1">
      <c r="A3" s="115"/>
      <c r="B3" s="115"/>
      <c r="C3" s="29" t="s">
        <v>97</v>
      </c>
      <c r="D3" s="30">
        <v>11</v>
      </c>
      <c r="E3" s="30">
        <v>100</v>
      </c>
      <c r="F3" s="29" t="s">
        <v>98</v>
      </c>
      <c r="G3" s="115"/>
      <c r="I3" s="109" t="s">
        <v>277</v>
      </c>
    </row>
    <row r="4" spans="1:10" ht="15" customHeight="1">
      <c r="A4" s="115"/>
      <c r="B4" s="115"/>
      <c r="C4" s="29" t="s">
        <v>99</v>
      </c>
      <c r="D4" s="30">
        <v>9</v>
      </c>
      <c r="E4" s="30">
        <v>100</v>
      </c>
      <c r="F4" s="29" t="s">
        <v>68</v>
      </c>
      <c r="G4" s="115"/>
      <c r="I4" s="109" t="s">
        <v>278</v>
      </c>
    </row>
    <row r="5" spans="1:10" ht="15" customHeight="1">
      <c r="A5" s="31"/>
      <c r="B5" s="32"/>
      <c r="C5" s="33"/>
      <c r="D5" s="33"/>
      <c r="E5" s="33"/>
      <c r="F5" s="33"/>
      <c r="I5" s="109" t="s">
        <v>279</v>
      </c>
    </row>
    <row r="6" spans="1:10" ht="15" customHeight="1">
      <c r="A6" s="114">
        <v>0.3576388888888889</v>
      </c>
      <c r="B6" s="117">
        <v>10</v>
      </c>
      <c r="C6" s="34" t="s">
        <v>100</v>
      </c>
      <c r="D6" s="35">
        <v>11</v>
      </c>
      <c r="E6" s="35">
        <v>100</v>
      </c>
      <c r="F6" s="34" t="s">
        <v>8</v>
      </c>
      <c r="G6" s="119" t="s">
        <v>280</v>
      </c>
      <c r="I6" s="109" t="s">
        <v>281</v>
      </c>
    </row>
    <row r="7" spans="1:10" ht="15" customHeight="1">
      <c r="A7" s="115"/>
      <c r="B7" s="115"/>
      <c r="C7" s="34" t="s">
        <v>101</v>
      </c>
      <c r="D7" s="35">
        <v>12</v>
      </c>
      <c r="E7" s="35">
        <v>101</v>
      </c>
      <c r="F7" s="34" t="s">
        <v>32</v>
      </c>
      <c r="G7" s="115"/>
      <c r="I7" s="109" t="s">
        <v>282</v>
      </c>
    </row>
    <row r="8" spans="1:10" ht="15" customHeight="1">
      <c r="A8" s="115"/>
      <c r="B8" s="115"/>
      <c r="C8" s="34" t="s">
        <v>102</v>
      </c>
      <c r="D8" s="35">
        <v>9</v>
      </c>
      <c r="E8" s="35">
        <v>102</v>
      </c>
      <c r="F8" s="34" t="s">
        <v>7</v>
      </c>
      <c r="G8" s="115"/>
      <c r="I8" s="109" t="s">
        <v>283</v>
      </c>
    </row>
    <row r="9" spans="1:10" ht="15" customHeight="1">
      <c r="A9" s="31"/>
      <c r="B9" s="32"/>
      <c r="C9" s="33"/>
      <c r="D9" s="33"/>
      <c r="E9" s="33"/>
      <c r="F9" s="33"/>
      <c r="I9" s="109" t="s">
        <v>284</v>
      </c>
    </row>
    <row r="10" spans="1:10" ht="15" customHeight="1">
      <c r="A10" s="114">
        <v>0.3611111111111111</v>
      </c>
      <c r="B10" s="116">
        <v>1</v>
      </c>
      <c r="C10" s="29" t="s">
        <v>103</v>
      </c>
      <c r="D10" s="30">
        <v>10</v>
      </c>
      <c r="E10" s="30">
        <v>100</v>
      </c>
      <c r="F10" s="29" t="s">
        <v>7</v>
      </c>
      <c r="G10" s="120" t="s">
        <v>281</v>
      </c>
      <c r="I10" s="109" t="s">
        <v>285</v>
      </c>
    </row>
    <row r="11" spans="1:10" ht="15" customHeight="1">
      <c r="A11" s="115"/>
      <c r="B11" s="115"/>
      <c r="C11" s="29" t="s">
        <v>104</v>
      </c>
      <c r="D11" s="30">
        <v>10</v>
      </c>
      <c r="E11" s="30">
        <v>100</v>
      </c>
      <c r="F11" s="29" t="s">
        <v>105</v>
      </c>
      <c r="G11" s="115"/>
      <c r="I11" s="109" t="s">
        <v>286</v>
      </c>
    </row>
    <row r="12" spans="1:10" ht="15" customHeight="1">
      <c r="A12" s="115"/>
      <c r="B12" s="115"/>
      <c r="C12" s="29" t="s">
        <v>106</v>
      </c>
      <c r="D12" s="30">
        <v>11</v>
      </c>
      <c r="E12" s="30">
        <v>100</v>
      </c>
      <c r="F12" s="29" t="s">
        <v>31</v>
      </c>
      <c r="G12" s="115"/>
      <c r="I12" s="109" t="s">
        <v>287</v>
      </c>
    </row>
    <row r="13" spans="1:10" ht="15" customHeight="1">
      <c r="A13" s="31"/>
      <c r="B13" s="32"/>
      <c r="C13" s="33"/>
      <c r="D13" s="33"/>
      <c r="E13" s="33"/>
      <c r="F13" s="33"/>
      <c r="I13" s="109" t="s">
        <v>288</v>
      </c>
    </row>
    <row r="14" spans="1:10" ht="15" customHeight="1">
      <c r="A14" s="114">
        <v>0.36458333333333331</v>
      </c>
      <c r="B14" s="117">
        <v>10</v>
      </c>
      <c r="C14" s="34" t="s">
        <v>107</v>
      </c>
      <c r="D14" s="35">
        <v>10</v>
      </c>
      <c r="E14" s="35">
        <v>100</v>
      </c>
      <c r="F14" s="34" t="s">
        <v>8</v>
      </c>
      <c r="G14" s="120" t="s">
        <v>282</v>
      </c>
      <c r="I14" s="109" t="s">
        <v>289</v>
      </c>
    </row>
    <row r="15" spans="1:10" ht="15" customHeight="1">
      <c r="A15" s="115"/>
      <c r="B15" s="115"/>
      <c r="C15" s="34" t="s">
        <v>108</v>
      </c>
      <c r="D15" s="35">
        <v>11</v>
      </c>
      <c r="E15" s="35">
        <v>102</v>
      </c>
      <c r="F15" s="34" t="s">
        <v>105</v>
      </c>
      <c r="G15" s="115"/>
      <c r="I15" s="110" t="s">
        <v>290</v>
      </c>
    </row>
    <row r="16" spans="1:10" ht="15" customHeight="1">
      <c r="A16" s="115"/>
      <c r="B16" s="115"/>
      <c r="C16" s="34" t="s">
        <v>109</v>
      </c>
      <c r="D16" s="35">
        <v>11</v>
      </c>
      <c r="E16" s="35">
        <v>103</v>
      </c>
      <c r="F16" s="34" t="s">
        <v>55</v>
      </c>
      <c r="G16" s="115"/>
      <c r="I16" s="110" t="s">
        <v>291</v>
      </c>
      <c r="J16" s="40" t="s">
        <v>292</v>
      </c>
    </row>
    <row r="17" spans="1:11" ht="15" customHeight="1">
      <c r="A17" s="31"/>
      <c r="B17" s="32"/>
      <c r="C17" s="33"/>
      <c r="D17" s="33"/>
      <c r="E17" s="33"/>
      <c r="F17" s="33"/>
      <c r="I17" s="110" t="s">
        <v>293</v>
      </c>
    </row>
    <row r="18" spans="1:11" ht="15" customHeight="1">
      <c r="A18" s="114">
        <v>0.36805555555555558</v>
      </c>
      <c r="B18" s="116">
        <v>1</v>
      </c>
      <c r="C18" s="29" t="s">
        <v>110</v>
      </c>
      <c r="D18" s="30">
        <v>12</v>
      </c>
      <c r="E18" s="30">
        <v>99</v>
      </c>
      <c r="F18" s="29" t="s">
        <v>55</v>
      </c>
      <c r="G18" s="118" t="s">
        <v>290</v>
      </c>
      <c r="I18" s="110" t="s">
        <v>294</v>
      </c>
    </row>
    <row r="19" spans="1:11" ht="15" customHeight="1">
      <c r="A19" s="115"/>
      <c r="B19" s="115"/>
      <c r="C19" s="29" t="s">
        <v>111</v>
      </c>
      <c r="D19" s="30">
        <v>12</v>
      </c>
      <c r="E19" s="30">
        <v>99</v>
      </c>
      <c r="F19" s="29" t="s">
        <v>79</v>
      </c>
      <c r="G19" s="115"/>
      <c r="I19" s="110" t="s">
        <v>280</v>
      </c>
    </row>
    <row r="20" spans="1:11" ht="15" customHeight="1">
      <c r="A20" s="115"/>
      <c r="B20" s="115"/>
      <c r="C20" s="29" t="s">
        <v>112</v>
      </c>
      <c r="D20" s="30">
        <v>11</v>
      </c>
      <c r="E20" s="30">
        <v>99</v>
      </c>
      <c r="F20" s="29" t="s">
        <v>32</v>
      </c>
      <c r="G20" s="115"/>
      <c r="I20" s="111" t="s">
        <v>295</v>
      </c>
    </row>
    <row r="21" spans="1:11" ht="15" customHeight="1">
      <c r="A21" s="31"/>
      <c r="B21" s="32"/>
      <c r="C21" s="33"/>
      <c r="D21" s="33"/>
      <c r="E21" s="33"/>
      <c r="F21" s="33"/>
      <c r="G21" s="36"/>
      <c r="I21" s="110" t="s">
        <v>275</v>
      </c>
      <c r="J21" s="37"/>
      <c r="K21" s="37"/>
    </row>
    <row r="22" spans="1:11" ht="15" customHeight="1">
      <c r="A22" s="114">
        <v>0.37152777777777779</v>
      </c>
      <c r="B22" s="117">
        <v>10</v>
      </c>
      <c r="C22" s="34" t="s">
        <v>113</v>
      </c>
      <c r="D22" s="35">
        <v>12</v>
      </c>
      <c r="E22" s="35">
        <v>104</v>
      </c>
      <c r="F22" s="34" t="s">
        <v>7</v>
      </c>
      <c r="G22" s="120" t="s">
        <v>284</v>
      </c>
      <c r="I22" s="110" t="s">
        <v>296</v>
      </c>
    </row>
    <row r="23" spans="1:11" ht="15.75">
      <c r="A23" s="115"/>
      <c r="B23" s="115"/>
      <c r="C23" s="34" t="s">
        <v>114</v>
      </c>
      <c r="D23" s="35">
        <v>11</v>
      </c>
      <c r="E23" s="35">
        <v>104</v>
      </c>
      <c r="F23" s="34" t="s">
        <v>105</v>
      </c>
      <c r="G23" s="115"/>
      <c r="I23" s="110" t="s">
        <v>297</v>
      </c>
    </row>
    <row r="24" spans="1:11" ht="15.75">
      <c r="A24" s="115"/>
      <c r="B24" s="115"/>
      <c r="C24" s="34" t="s">
        <v>115</v>
      </c>
      <c r="D24" s="35">
        <v>12</v>
      </c>
      <c r="E24" s="35">
        <v>105</v>
      </c>
      <c r="F24" s="34" t="s">
        <v>1</v>
      </c>
      <c r="G24" s="115"/>
      <c r="I24" s="112"/>
    </row>
    <row r="25" spans="1:11" ht="23.25">
      <c r="A25" s="31"/>
      <c r="B25" s="32"/>
      <c r="C25" s="33"/>
      <c r="D25" s="33"/>
      <c r="E25" s="33"/>
      <c r="F25" s="33"/>
      <c r="I25" s="112"/>
    </row>
    <row r="26" spans="1:11" ht="15.75">
      <c r="A26" s="114">
        <v>0.375</v>
      </c>
      <c r="B26" s="116">
        <v>1</v>
      </c>
      <c r="C26" s="29" t="s">
        <v>116</v>
      </c>
      <c r="D26" s="30">
        <v>11</v>
      </c>
      <c r="E26" s="30">
        <v>98</v>
      </c>
      <c r="F26" s="29" t="s">
        <v>20</v>
      </c>
      <c r="G26" s="118" t="s">
        <v>288</v>
      </c>
      <c r="I26" s="113"/>
    </row>
    <row r="27" spans="1:11" ht="15.75">
      <c r="A27" s="115"/>
      <c r="B27" s="115"/>
      <c r="C27" s="29" t="s">
        <v>117</v>
      </c>
      <c r="D27" s="30">
        <v>10</v>
      </c>
      <c r="E27" s="30">
        <v>98</v>
      </c>
      <c r="F27" s="29" t="s">
        <v>98</v>
      </c>
      <c r="G27" s="115"/>
    </row>
    <row r="28" spans="1:11" ht="15.75">
      <c r="A28" s="115"/>
      <c r="B28" s="115"/>
      <c r="C28" s="29" t="s">
        <v>118</v>
      </c>
      <c r="D28" s="30">
        <v>12</v>
      </c>
      <c r="E28" s="30">
        <v>99</v>
      </c>
      <c r="F28" s="29" t="s">
        <v>7</v>
      </c>
      <c r="G28" s="115"/>
    </row>
    <row r="29" spans="1:11" ht="23.25">
      <c r="A29" s="31"/>
      <c r="B29" s="32"/>
      <c r="C29" s="33"/>
      <c r="D29" s="33"/>
      <c r="E29" s="33"/>
      <c r="F29" s="33"/>
    </row>
    <row r="30" spans="1:11" ht="15.75">
      <c r="A30" s="114">
        <v>0.37847222222222221</v>
      </c>
      <c r="B30" s="117">
        <v>10</v>
      </c>
      <c r="C30" s="34" t="s">
        <v>119</v>
      </c>
      <c r="D30" s="35">
        <v>11</v>
      </c>
      <c r="E30" s="35">
        <v>106</v>
      </c>
      <c r="F30" s="34" t="s">
        <v>7</v>
      </c>
      <c r="G30" s="120" t="s">
        <v>283</v>
      </c>
    </row>
    <row r="31" spans="1:11" ht="15.75">
      <c r="A31" s="115"/>
      <c r="B31" s="115"/>
      <c r="C31" s="34" t="s">
        <v>120</v>
      </c>
      <c r="D31" s="35">
        <v>10</v>
      </c>
      <c r="E31" s="35">
        <v>106</v>
      </c>
      <c r="F31" s="34" t="s">
        <v>44</v>
      </c>
      <c r="G31" s="115"/>
    </row>
    <row r="32" spans="1:11" ht="15.75">
      <c r="A32" s="115"/>
      <c r="B32" s="115"/>
      <c r="C32" s="34" t="s">
        <v>121</v>
      </c>
      <c r="D32" s="35">
        <v>12</v>
      </c>
      <c r="E32" s="35">
        <v>107</v>
      </c>
      <c r="F32" s="34" t="s">
        <v>43</v>
      </c>
      <c r="G32" s="115"/>
    </row>
    <row r="33" spans="1:7" ht="23.25">
      <c r="A33" s="31"/>
      <c r="B33" s="32"/>
      <c r="C33" s="33"/>
      <c r="D33" s="33"/>
      <c r="E33" s="33"/>
      <c r="F33" s="33"/>
    </row>
    <row r="34" spans="1:7" ht="15.75">
      <c r="A34" s="114">
        <v>0.38194444444444442</v>
      </c>
      <c r="B34" s="116">
        <v>1</v>
      </c>
      <c r="C34" s="29" t="s">
        <v>298</v>
      </c>
      <c r="D34" s="30">
        <v>12</v>
      </c>
      <c r="E34" s="30">
        <v>97</v>
      </c>
      <c r="F34" s="29" t="s">
        <v>1</v>
      </c>
      <c r="G34" s="118" t="s">
        <v>289</v>
      </c>
    </row>
    <row r="35" spans="1:7" ht="15.75">
      <c r="A35" s="115"/>
      <c r="B35" s="115"/>
      <c r="C35" s="29" t="s">
        <v>122</v>
      </c>
      <c r="D35" s="30">
        <v>11</v>
      </c>
      <c r="E35" s="30">
        <v>97</v>
      </c>
      <c r="F35" s="29" t="s">
        <v>68</v>
      </c>
      <c r="G35" s="115"/>
    </row>
    <row r="36" spans="1:7" ht="15.75">
      <c r="A36" s="115"/>
      <c r="B36" s="115"/>
      <c r="C36" s="29" t="s">
        <v>123</v>
      </c>
      <c r="D36" s="30">
        <v>10</v>
      </c>
      <c r="E36" s="30">
        <v>97</v>
      </c>
      <c r="F36" s="29" t="s">
        <v>79</v>
      </c>
      <c r="G36" s="115"/>
    </row>
    <row r="37" spans="1:7" ht="23.25">
      <c r="A37" s="31"/>
      <c r="B37" s="32"/>
      <c r="C37" s="33"/>
      <c r="D37" s="33"/>
      <c r="E37" s="33"/>
      <c r="F37" s="33"/>
    </row>
    <row r="38" spans="1:7" ht="15.75">
      <c r="A38" s="114">
        <v>0.38541666666666669</v>
      </c>
      <c r="B38" s="117">
        <v>10</v>
      </c>
      <c r="C38" s="34" t="s">
        <v>124</v>
      </c>
      <c r="D38" s="35">
        <v>12</v>
      </c>
      <c r="E38" s="35">
        <v>107</v>
      </c>
      <c r="F38" s="34" t="s">
        <v>55</v>
      </c>
      <c r="G38" s="119" t="s">
        <v>293</v>
      </c>
    </row>
    <row r="39" spans="1:7" ht="15.75">
      <c r="A39" s="115"/>
      <c r="B39" s="115"/>
      <c r="C39" s="34" t="s">
        <v>125</v>
      </c>
      <c r="D39" s="35">
        <v>10</v>
      </c>
      <c r="E39" s="35">
        <v>108</v>
      </c>
      <c r="F39" s="34" t="s">
        <v>44</v>
      </c>
      <c r="G39" s="115"/>
    </row>
    <row r="40" spans="1:7" ht="15.75">
      <c r="A40" s="115"/>
      <c r="B40" s="115"/>
      <c r="C40" s="34" t="s">
        <v>126</v>
      </c>
      <c r="D40" s="35">
        <v>11</v>
      </c>
      <c r="E40" s="35">
        <v>108</v>
      </c>
      <c r="F40" s="34" t="s">
        <v>68</v>
      </c>
      <c r="G40" s="115"/>
    </row>
    <row r="41" spans="1:7" ht="23.25">
      <c r="A41" s="31"/>
      <c r="B41" s="32"/>
      <c r="C41" s="33"/>
      <c r="D41" s="33"/>
      <c r="E41" s="33"/>
      <c r="F41" s="33"/>
    </row>
    <row r="42" spans="1:7" ht="15.75">
      <c r="A42" s="114">
        <v>0.3888888888888889</v>
      </c>
      <c r="B42" s="116">
        <v>1</v>
      </c>
      <c r="C42" s="29" t="s">
        <v>127</v>
      </c>
      <c r="D42" s="30">
        <v>10</v>
      </c>
      <c r="E42" s="30">
        <v>96</v>
      </c>
      <c r="F42" s="29" t="s">
        <v>31</v>
      </c>
      <c r="G42" s="120" t="s">
        <v>285</v>
      </c>
    </row>
    <row r="43" spans="1:7" ht="15.75">
      <c r="A43" s="115"/>
      <c r="B43" s="115"/>
      <c r="C43" s="29" t="s">
        <v>128</v>
      </c>
      <c r="D43" s="30">
        <v>9</v>
      </c>
      <c r="E43" s="30">
        <v>96</v>
      </c>
      <c r="F43" s="29" t="s">
        <v>129</v>
      </c>
      <c r="G43" s="115"/>
    </row>
    <row r="44" spans="1:7" ht="15.75">
      <c r="A44" s="115"/>
      <c r="B44" s="115"/>
      <c r="C44" s="29" t="s">
        <v>130</v>
      </c>
      <c r="D44" s="30">
        <v>12</v>
      </c>
      <c r="E44" s="30">
        <v>96</v>
      </c>
      <c r="F44" s="29" t="s">
        <v>32</v>
      </c>
      <c r="G44" s="115"/>
    </row>
    <row r="45" spans="1:7" ht="23.25">
      <c r="A45" s="31"/>
      <c r="B45" s="32"/>
      <c r="C45" s="33"/>
      <c r="D45" s="33"/>
      <c r="E45" s="33"/>
      <c r="F45" s="33"/>
    </row>
    <row r="46" spans="1:7" ht="15.75">
      <c r="A46" s="114">
        <v>0.3923611111111111</v>
      </c>
      <c r="B46" s="117">
        <v>10</v>
      </c>
      <c r="C46" s="34" t="s">
        <v>131</v>
      </c>
      <c r="D46" s="35">
        <v>10</v>
      </c>
      <c r="E46" s="35">
        <v>109</v>
      </c>
      <c r="F46" s="34" t="s">
        <v>1</v>
      </c>
      <c r="G46" s="118" t="s">
        <v>297</v>
      </c>
    </row>
    <row r="47" spans="1:7" ht="15.75">
      <c r="A47" s="115"/>
      <c r="B47" s="115"/>
      <c r="C47" s="34" t="s">
        <v>132</v>
      </c>
      <c r="D47" s="35">
        <v>9</v>
      </c>
      <c r="E47" s="35">
        <v>110</v>
      </c>
      <c r="F47" s="34" t="s">
        <v>31</v>
      </c>
      <c r="G47" s="115"/>
    </row>
    <row r="48" spans="1:7" ht="15.75">
      <c r="A48" s="115"/>
      <c r="B48" s="115"/>
      <c r="C48" s="34" t="s">
        <v>133</v>
      </c>
      <c r="D48" s="35">
        <v>12</v>
      </c>
      <c r="E48" s="35">
        <v>110</v>
      </c>
      <c r="F48" s="34" t="s">
        <v>43</v>
      </c>
      <c r="G48" s="115"/>
    </row>
    <row r="49" spans="1:7" ht="23.25">
      <c r="A49" s="31"/>
      <c r="B49" s="32"/>
      <c r="C49" s="33"/>
      <c r="D49" s="33"/>
      <c r="E49" s="33"/>
      <c r="F49" s="33"/>
    </row>
    <row r="50" spans="1:7" ht="15.75">
      <c r="A50" s="114">
        <v>0.39583333333333331</v>
      </c>
      <c r="B50" s="116">
        <v>1</v>
      </c>
      <c r="C50" s="29" t="s">
        <v>134</v>
      </c>
      <c r="D50" s="30">
        <v>10</v>
      </c>
      <c r="E50" s="30">
        <v>93</v>
      </c>
      <c r="F50" s="29" t="s">
        <v>98</v>
      </c>
      <c r="G50" s="118" t="s">
        <v>287</v>
      </c>
    </row>
    <row r="51" spans="1:7" ht="15.75">
      <c r="A51" s="115"/>
      <c r="B51" s="115"/>
      <c r="C51" s="29" t="s">
        <v>135</v>
      </c>
      <c r="D51" s="30">
        <v>11</v>
      </c>
      <c r="E51" s="30">
        <v>95</v>
      </c>
      <c r="F51" s="29" t="s">
        <v>68</v>
      </c>
      <c r="G51" s="115"/>
    </row>
    <row r="52" spans="1:7" ht="15.75">
      <c r="A52" s="115"/>
      <c r="B52" s="115"/>
      <c r="C52" s="29" t="s">
        <v>136</v>
      </c>
      <c r="D52" s="30">
        <v>10</v>
      </c>
      <c r="E52" s="30">
        <v>95</v>
      </c>
      <c r="F52" s="29" t="s">
        <v>8</v>
      </c>
      <c r="G52" s="115"/>
    </row>
    <row r="53" spans="1:7" ht="23.25">
      <c r="A53" s="31"/>
      <c r="B53" s="32"/>
      <c r="C53" s="33"/>
      <c r="D53" s="33"/>
      <c r="E53" s="33"/>
      <c r="F53" s="33"/>
    </row>
    <row r="54" spans="1:7" ht="23.25">
      <c r="A54" s="31"/>
      <c r="B54" s="32"/>
      <c r="C54" s="33"/>
      <c r="D54" s="33"/>
      <c r="E54" s="33"/>
      <c r="F54" s="33"/>
    </row>
    <row r="55" spans="1:7" ht="15.75">
      <c r="A55" s="114">
        <v>0.39930555555555558</v>
      </c>
      <c r="B55" s="117">
        <v>10</v>
      </c>
      <c r="C55" s="34" t="s">
        <v>137</v>
      </c>
      <c r="D55" s="35">
        <v>10</v>
      </c>
      <c r="E55" s="35">
        <v>110</v>
      </c>
      <c r="F55" s="34" t="s">
        <v>31</v>
      </c>
      <c r="G55" s="120" t="s">
        <v>278</v>
      </c>
    </row>
    <row r="56" spans="1:7" ht="15.75">
      <c r="A56" s="115"/>
      <c r="B56" s="115"/>
      <c r="C56" s="34" t="s">
        <v>138</v>
      </c>
      <c r="D56" s="35">
        <v>12</v>
      </c>
      <c r="E56" s="35">
        <v>110</v>
      </c>
      <c r="F56" s="34" t="s">
        <v>55</v>
      </c>
      <c r="G56" s="115"/>
    </row>
    <row r="57" spans="1:7" ht="15.75">
      <c r="A57" s="115"/>
      <c r="B57" s="115"/>
      <c r="C57" s="34" t="s">
        <v>139</v>
      </c>
      <c r="D57" s="35">
        <v>9</v>
      </c>
      <c r="E57" s="35">
        <v>110</v>
      </c>
      <c r="F57" s="34" t="s">
        <v>140</v>
      </c>
      <c r="G57" s="115"/>
    </row>
    <row r="58" spans="1:7" ht="23.25">
      <c r="A58" s="31"/>
      <c r="B58" s="32"/>
      <c r="C58" s="33"/>
      <c r="D58" s="33"/>
      <c r="E58" s="33"/>
      <c r="F58" s="33"/>
    </row>
    <row r="59" spans="1:7" ht="15.75">
      <c r="A59" s="114">
        <v>0.40277777777777779</v>
      </c>
      <c r="B59" s="116">
        <v>1</v>
      </c>
      <c r="C59" s="29" t="s">
        <v>141</v>
      </c>
      <c r="D59" s="30">
        <v>10</v>
      </c>
      <c r="E59" s="30">
        <v>89</v>
      </c>
      <c r="F59" s="29" t="s">
        <v>20</v>
      </c>
      <c r="G59" s="119" t="s">
        <v>276</v>
      </c>
    </row>
    <row r="60" spans="1:7" ht="15.75">
      <c r="A60" s="115"/>
      <c r="B60" s="115"/>
      <c r="C60" s="29" t="s">
        <v>142</v>
      </c>
      <c r="D60" s="30">
        <v>12</v>
      </c>
      <c r="E60" s="30">
        <v>92</v>
      </c>
      <c r="F60" s="29" t="s">
        <v>98</v>
      </c>
      <c r="G60" s="115"/>
    </row>
    <row r="61" spans="1:7" ht="15.75">
      <c r="A61" s="115"/>
      <c r="B61" s="115"/>
      <c r="C61" s="29" t="s">
        <v>143</v>
      </c>
      <c r="D61" s="30">
        <v>10</v>
      </c>
      <c r="E61" s="30">
        <v>93</v>
      </c>
      <c r="F61" s="29" t="s">
        <v>79</v>
      </c>
      <c r="G61" s="115"/>
    </row>
    <row r="62" spans="1:7" ht="23.25">
      <c r="A62" s="31"/>
      <c r="B62" s="32"/>
      <c r="C62" s="33"/>
      <c r="D62" s="33"/>
      <c r="E62" s="33"/>
      <c r="F62" s="33"/>
    </row>
    <row r="63" spans="1:7" ht="15.75">
      <c r="A63" s="114">
        <v>0.40625</v>
      </c>
      <c r="B63" s="117">
        <v>10</v>
      </c>
      <c r="C63" s="34" t="s">
        <v>144</v>
      </c>
      <c r="D63" s="35">
        <v>10</v>
      </c>
      <c r="E63" s="35">
        <v>110</v>
      </c>
      <c r="F63" s="34" t="s">
        <v>44</v>
      </c>
      <c r="G63" s="118" t="s">
        <v>291</v>
      </c>
    </row>
    <row r="64" spans="1:7" ht="15.75">
      <c r="A64" s="115"/>
      <c r="B64" s="115"/>
      <c r="C64" s="34" t="s">
        <v>145</v>
      </c>
      <c r="D64" s="35">
        <v>11</v>
      </c>
      <c r="E64" s="35">
        <v>110</v>
      </c>
      <c r="F64" s="34" t="s">
        <v>98</v>
      </c>
      <c r="G64" s="115"/>
    </row>
    <row r="65" spans="1:7" ht="15.75">
      <c r="A65" s="115"/>
      <c r="B65" s="115"/>
      <c r="C65" s="34" t="s">
        <v>146</v>
      </c>
      <c r="D65" s="35">
        <v>12</v>
      </c>
      <c r="E65" s="35">
        <v>114</v>
      </c>
      <c r="F65" s="34" t="s">
        <v>43</v>
      </c>
      <c r="G65" s="115"/>
    </row>
    <row r="66" spans="1:7" ht="23.25">
      <c r="A66" s="31"/>
      <c r="B66" s="32"/>
      <c r="C66" s="33"/>
      <c r="D66" s="33"/>
      <c r="E66" s="33"/>
      <c r="F66" s="33"/>
    </row>
    <row r="67" spans="1:7" ht="15.75">
      <c r="A67" s="114">
        <v>0.40972222222222221</v>
      </c>
      <c r="B67" s="116">
        <v>1</v>
      </c>
      <c r="C67" s="29" t="s">
        <v>147</v>
      </c>
      <c r="D67" s="30">
        <v>11</v>
      </c>
      <c r="E67" s="30">
        <v>88</v>
      </c>
      <c r="F67" s="29" t="s">
        <v>20</v>
      </c>
      <c r="G67" s="118" t="s">
        <v>295</v>
      </c>
    </row>
    <row r="68" spans="1:7" ht="15.75">
      <c r="A68" s="115"/>
      <c r="B68" s="115"/>
      <c r="C68" s="29" t="s">
        <v>148</v>
      </c>
      <c r="D68" s="30">
        <v>10</v>
      </c>
      <c r="E68" s="30">
        <v>92</v>
      </c>
      <c r="F68" s="29" t="s">
        <v>8</v>
      </c>
      <c r="G68" s="115"/>
    </row>
    <row r="69" spans="1:7" ht="15.75">
      <c r="A69" s="115"/>
      <c r="B69" s="115"/>
      <c r="C69" s="29" t="s">
        <v>149</v>
      </c>
      <c r="D69" s="30">
        <v>11</v>
      </c>
      <c r="E69" s="30">
        <v>92</v>
      </c>
      <c r="F69" s="29" t="s">
        <v>31</v>
      </c>
      <c r="G69" s="115"/>
    </row>
    <row r="70" spans="1:7" ht="23.25">
      <c r="A70" s="31"/>
      <c r="B70" s="32"/>
      <c r="C70" s="33"/>
      <c r="D70" s="33"/>
      <c r="E70" s="33"/>
      <c r="F70" s="33"/>
    </row>
    <row r="71" spans="1:7" ht="15.75">
      <c r="A71" s="114">
        <v>0.41319444444444442</v>
      </c>
      <c r="B71" s="117">
        <v>10</v>
      </c>
      <c r="C71" s="34" t="s">
        <v>150</v>
      </c>
      <c r="D71" s="35">
        <v>9</v>
      </c>
      <c r="E71" s="35">
        <v>116</v>
      </c>
      <c r="F71" s="34" t="s">
        <v>105</v>
      </c>
      <c r="G71" s="118" t="s">
        <v>296</v>
      </c>
    </row>
    <row r="72" spans="1:7" ht="15.75">
      <c r="A72" s="115"/>
      <c r="B72" s="115"/>
      <c r="C72" s="34" t="s">
        <v>151</v>
      </c>
      <c r="D72" s="35">
        <v>10</v>
      </c>
      <c r="E72" s="35">
        <v>116</v>
      </c>
      <c r="F72" s="34" t="s">
        <v>129</v>
      </c>
      <c r="G72" s="115"/>
    </row>
    <row r="73" spans="1:7" ht="15.75">
      <c r="A73" s="115"/>
      <c r="B73" s="115"/>
      <c r="C73" s="34" t="s">
        <v>152</v>
      </c>
      <c r="D73" s="35">
        <v>12</v>
      </c>
      <c r="E73" s="35">
        <v>118</v>
      </c>
      <c r="F73" s="34" t="s">
        <v>43</v>
      </c>
      <c r="G73" s="115"/>
    </row>
    <row r="74" spans="1:7" ht="23.25">
      <c r="A74" s="31"/>
      <c r="B74" s="32"/>
      <c r="C74" s="33"/>
      <c r="D74" s="33"/>
      <c r="E74" s="33"/>
      <c r="F74" s="33"/>
    </row>
    <row r="75" spans="1:7" ht="15.75">
      <c r="A75" s="114">
        <v>0.41666666666666669</v>
      </c>
      <c r="B75" s="116">
        <v>1</v>
      </c>
      <c r="C75" s="29" t="s">
        <v>153</v>
      </c>
      <c r="D75" s="30">
        <v>12</v>
      </c>
      <c r="E75" s="30">
        <v>84</v>
      </c>
      <c r="F75" s="29" t="s">
        <v>32</v>
      </c>
      <c r="G75" s="120" t="s">
        <v>286</v>
      </c>
    </row>
    <row r="76" spans="1:7" ht="15.75">
      <c r="A76" s="115"/>
      <c r="B76" s="115"/>
      <c r="C76" s="29" t="s">
        <v>154</v>
      </c>
      <c r="D76" s="30">
        <v>11</v>
      </c>
      <c r="E76" s="30">
        <v>87</v>
      </c>
      <c r="F76" s="29" t="s">
        <v>20</v>
      </c>
      <c r="G76" s="115"/>
    </row>
    <row r="77" spans="1:7" ht="15.75">
      <c r="A77" s="115"/>
      <c r="B77" s="115"/>
      <c r="C77" s="29" t="s">
        <v>155</v>
      </c>
      <c r="D77" s="30">
        <v>11</v>
      </c>
      <c r="E77" s="30">
        <v>91</v>
      </c>
      <c r="F77" s="29" t="s">
        <v>68</v>
      </c>
      <c r="G77" s="115"/>
    </row>
    <row r="78" spans="1:7" ht="23.25">
      <c r="A78" s="31"/>
      <c r="B78" s="32"/>
      <c r="C78" s="33"/>
      <c r="D78" s="33"/>
      <c r="E78" s="33"/>
      <c r="F78" s="33"/>
    </row>
    <row r="79" spans="1:7" ht="15.75">
      <c r="A79" s="114">
        <v>0.4201388888888889</v>
      </c>
      <c r="B79" s="117">
        <v>10</v>
      </c>
      <c r="C79" s="34" t="s">
        <v>156</v>
      </c>
      <c r="D79" s="35">
        <v>11</v>
      </c>
      <c r="E79" s="35">
        <v>119</v>
      </c>
      <c r="F79" s="34" t="s">
        <v>43</v>
      </c>
      <c r="G79" s="118" t="s">
        <v>294</v>
      </c>
    </row>
    <row r="80" spans="1:7" ht="15.75">
      <c r="A80" s="115"/>
      <c r="B80" s="115"/>
      <c r="C80" s="34" t="s">
        <v>157</v>
      </c>
      <c r="D80" s="35">
        <v>12</v>
      </c>
      <c r="E80" s="35">
        <v>120</v>
      </c>
      <c r="F80" s="34" t="s">
        <v>1</v>
      </c>
      <c r="G80" s="115"/>
    </row>
    <row r="81" spans="1:7" ht="15.75">
      <c r="A81" s="115"/>
      <c r="B81" s="115"/>
      <c r="C81" s="34" t="s">
        <v>158</v>
      </c>
      <c r="D81" s="35">
        <v>9</v>
      </c>
      <c r="E81" s="35">
        <v>125</v>
      </c>
      <c r="F81" s="34" t="s">
        <v>129</v>
      </c>
      <c r="G81" s="115"/>
    </row>
    <row r="82" spans="1:7" ht="23.25">
      <c r="A82" s="31"/>
      <c r="B82" s="32"/>
      <c r="C82" s="33"/>
      <c r="D82" s="33"/>
      <c r="E82" s="33"/>
      <c r="F82" s="33"/>
    </row>
    <row r="83" spans="1:7" ht="15.75">
      <c r="A83" s="114">
        <v>0.4236111111111111</v>
      </c>
      <c r="B83" s="116">
        <v>1</v>
      </c>
      <c r="C83" s="29" t="s">
        <v>159</v>
      </c>
      <c r="D83" s="30">
        <v>12</v>
      </c>
      <c r="E83" s="30">
        <v>83</v>
      </c>
      <c r="F83" s="29" t="s">
        <v>32</v>
      </c>
      <c r="G83" s="118" t="s">
        <v>299</v>
      </c>
    </row>
    <row r="84" spans="1:7" ht="15.75">
      <c r="A84" s="115"/>
      <c r="B84" s="115"/>
      <c r="C84" s="29" t="s">
        <v>160</v>
      </c>
      <c r="D84" s="30">
        <v>11</v>
      </c>
      <c r="E84" s="30">
        <v>84</v>
      </c>
      <c r="F84" s="29" t="s">
        <v>79</v>
      </c>
      <c r="G84" s="115"/>
    </row>
    <row r="85" spans="1:7" ht="15.75">
      <c r="A85" s="115"/>
      <c r="B85" s="115"/>
      <c r="C85" s="29" t="s">
        <v>161</v>
      </c>
      <c r="D85" s="30">
        <v>12</v>
      </c>
      <c r="E85" s="30">
        <v>84</v>
      </c>
      <c r="F85" s="29" t="s">
        <v>105</v>
      </c>
      <c r="G85" s="115"/>
    </row>
    <row r="86" spans="1:7" ht="23.25">
      <c r="A86" s="31"/>
      <c r="B86" s="32"/>
      <c r="C86" s="33"/>
      <c r="D86" s="33"/>
      <c r="E86" s="33"/>
      <c r="F86" s="33"/>
    </row>
    <row r="87" spans="1:7" ht="15.75">
      <c r="A87" s="114">
        <v>0.42708333333333331</v>
      </c>
      <c r="B87" s="117">
        <v>10</v>
      </c>
      <c r="C87" s="34" t="s">
        <v>162</v>
      </c>
      <c r="D87" s="35">
        <v>9</v>
      </c>
      <c r="E87" s="35">
        <v>125</v>
      </c>
      <c r="F87" s="34" t="s">
        <v>129</v>
      </c>
      <c r="G87" s="121"/>
    </row>
    <row r="88" spans="1:7" ht="15.75">
      <c r="A88" s="115"/>
      <c r="B88" s="115"/>
      <c r="C88" s="34" t="s">
        <v>163</v>
      </c>
      <c r="D88" s="35">
        <v>10</v>
      </c>
      <c r="E88" s="35">
        <v>120</v>
      </c>
      <c r="F88" s="34" t="s">
        <v>140</v>
      </c>
      <c r="G88" s="115"/>
    </row>
    <row r="89" spans="1:7" ht="23.25">
      <c r="A89" s="31"/>
      <c r="B89" s="32"/>
      <c r="C89" s="33"/>
      <c r="D89" s="33"/>
      <c r="E89" s="33"/>
      <c r="F89" s="33"/>
    </row>
    <row r="90" spans="1:7" ht="15.75">
      <c r="A90" s="114">
        <v>0.43055555555555558</v>
      </c>
      <c r="B90" s="116">
        <v>1</v>
      </c>
      <c r="C90" s="29" t="s">
        <v>164</v>
      </c>
      <c r="D90" s="30">
        <v>12</v>
      </c>
      <c r="E90" s="30">
        <v>82</v>
      </c>
      <c r="F90" s="29" t="s">
        <v>8</v>
      </c>
      <c r="G90" s="119" t="s">
        <v>300</v>
      </c>
    </row>
    <row r="91" spans="1:7" ht="15.75">
      <c r="A91" s="115"/>
      <c r="B91" s="115"/>
      <c r="C91" s="29" t="s">
        <v>165</v>
      </c>
      <c r="D91" s="30">
        <v>11</v>
      </c>
      <c r="E91" s="30">
        <v>83</v>
      </c>
      <c r="F91" s="29" t="s">
        <v>1</v>
      </c>
      <c r="G91" s="115"/>
    </row>
    <row r="92" spans="1:7" ht="15.75">
      <c r="A92" s="115"/>
      <c r="B92" s="115"/>
      <c r="C92" s="29" t="s">
        <v>166</v>
      </c>
      <c r="D92" s="30">
        <v>12</v>
      </c>
      <c r="E92" s="30">
        <v>83</v>
      </c>
      <c r="F92" s="29" t="s">
        <v>20</v>
      </c>
      <c r="G92" s="115"/>
    </row>
    <row r="93" spans="1:7" ht="23.25">
      <c r="A93" s="31"/>
      <c r="B93" s="32"/>
      <c r="C93" s="33"/>
      <c r="D93" s="33"/>
      <c r="E93" s="33"/>
      <c r="F93" s="33"/>
    </row>
    <row r="94" spans="1:7" ht="15.75">
      <c r="A94" s="114">
        <v>0.43402777777777779</v>
      </c>
      <c r="B94" s="117">
        <v>10</v>
      </c>
      <c r="C94" s="34" t="s">
        <v>167</v>
      </c>
      <c r="D94" s="35">
        <v>12</v>
      </c>
      <c r="E94" s="35">
        <v>130</v>
      </c>
      <c r="F94" s="34" t="s">
        <v>140</v>
      </c>
      <c r="G94" s="121"/>
    </row>
    <row r="95" spans="1:7" ht="15.75">
      <c r="A95" s="115"/>
      <c r="B95" s="115"/>
      <c r="C95" s="34" t="s">
        <v>168</v>
      </c>
      <c r="D95" s="35">
        <v>9</v>
      </c>
      <c r="E95" s="35">
        <v>130</v>
      </c>
      <c r="F95" s="34" t="s">
        <v>129</v>
      </c>
      <c r="G95" s="115"/>
    </row>
    <row r="96" spans="1:7" ht="23.25">
      <c r="A96" s="31"/>
      <c r="B96" s="32"/>
      <c r="C96" s="33"/>
      <c r="D96" s="33"/>
      <c r="E96" s="33"/>
      <c r="F96" s="33"/>
    </row>
    <row r="97" spans="1:7" ht="15.75">
      <c r="A97" s="114">
        <v>0.4375</v>
      </c>
      <c r="B97" s="116">
        <v>1</v>
      </c>
      <c r="C97" s="29" t="s">
        <v>169</v>
      </c>
      <c r="D97" s="30">
        <v>11</v>
      </c>
      <c r="E97" s="30">
        <v>73</v>
      </c>
      <c r="F97" s="29" t="s">
        <v>44</v>
      </c>
      <c r="G97" s="119" t="s">
        <v>279</v>
      </c>
    </row>
    <row r="98" spans="1:7" ht="15.75">
      <c r="A98" s="115"/>
      <c r="B98" s="115"/>
      <c r="C98" s="29" t="s">
        <v>170</v>
      </c>
      <c r="D98" s="30">
        <v>12</v>
      </c>
      <c r="E98" s="30">
        <v>76</v>
      </c>
      <c r="F98" s="29" t="s">
        <v>79</v>
      </c>
      <c r="G98" s="115"/>
    </row>
    <row r="99" spans="1:7" ht="15.75">
      <c r="A99" s="115"/>
      <c r="B99" s="115"/>
      <c r="C99" s="29" t="s">
        <v>171</v>
      </c>
      <c r="D99" s="30">
        <v>11</v>
      </c>
      <c r="E99" s="30">
        <v>79</v>
      </c>
      <c r="F99" s="29" t="s">
        <v>55</v>
      </c>
      <c r="G99" s="115"/>
    </row>
  </sheetData>
  <mergeCells count="75">
    <mergeCell ref="G90:G92"/>
    <mergeCell ref="G94:G95"/>
    <mergeCell ref="G97:G99"/>
    <mergeCell ref="G63:G65"/>
    <mergeCell ref="G67:G69"/>
    <mergeCell ref="G71:G73"/>
    <mergeCell ref="G75:G77"/>
    <mergeCell ref="G79:G81"/>
    <mergeCell ref="G83:G85"/>
    <mergeCell ref="G87:G88"/>
    <mergeCell ref="G46:G48"/>
    <mergeCell ref="G50:G52"/>
    <mergeCell ref="G55:G57"/>
    <mergeCell ref="G59:G61"/>
    <mergeCell ref="A71:A73"/>
    <mergeCell ref="B71:B73"/>
    <mergeCell ref="A38:A40"/>
    <mergeCell ref="B38:B40"/>
    <mergeCell ref="G34:G36"/>
    <mergeCell ref="G38:G40"/>
    <mergeCell ref="G42:G44"/>
    <mergeCell ref="G30:G32"/>
    <mergeCell ref="A26:A28"/>
    <mergeCell ref="A30:A32"/>
    <mergeCell ref="B30:B32"/>
    <mergeCell ref="A34:A36"/>
    <mergeCell ref="B34:B36"/>
    <mergeCell ref="A22:A24"/>
    <mergeCell ref="B22:B24"/>
    <mergeCell ref="B26:B28"/>
    <mergeCell ref="G6:G8"/>
    <mergeCell ref="G10:G12"/>
    <mergeCell ref="G14:G16"/>
    <mergeCell ref="G18:G20"/>
    <mergeCell ref="G22:G24"/>
    <mergeCell ref="G26:G28"/>
    <mergeCell ref="A10:A12"/>
    <mergeCell ref="B10:B12"/>
    <mergeCell ref="A14:A16"/>
    <mergeCell ref="B14:B16"/>
    <mergeCell ref="A18:A20"/>
    <mergeCell ref="B18:B20"/>
    <mergeCell ref="A2:A4"/>
    <mergeCell ref="B2:B4"/>
    <mergeCell ref="G2:G4"/>
    <mergeCell ref="A6:A8"/>
    <mergeCell ref="B6:B8"/>
    <mergeCell ref="A94:A95"/>
    <mergeCell ref="B94:B95"/>
    <mergeCell ref="A97:A99"/>
    <mergeCell ref="B97:B99"/>
    <mergeCell ref="A75:A77"/>
    <mergeCell ref="B75:B77"/>
    <mergeCell ref="A79:A81"/>
    <mergeCell ref="B79:B81"/>
    <mergeCell ref="A83:A85"/>
    <mergeCell ref="B83:B85"/>
    <mergeCell ref="B87:B88"/>
    <mergeCell ref="A67:A69"/>
    <mergeCell ref="B67:B69"/>
    <mergeCell ref="A87:A88"/>
    <mergeCell ref="A90:A92"/>
    <mergeCell ref="B90:B92"/>
    <mergeCell ref="B55:B57"/>
    <mergeCell ref="A55:A57"/>
    <mergeCell ref="A59:A61"/>
    <mergeCell ref="B59:B61"/>
    <mergeCell ref="A63:A65"/>
    <mergeCell ref="B63:B65"/>
    <mergeCell ref="A42:A44"/>
    <mergeCell ref="B42:B44"/>
    <mergeCell ref="A46:A48"/>
    <mergeCell ref="B46:B48"/>
    <mergeCell ref="A50:A52"/>
    <mergeCell ref="B50:B5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63"/>
  <sheetViews>
    <sheetView workbookViewId="0"/>
  </sheetViews>
  <sheetFormatPr defaultColWidth="10.109375" defaultRowHeight="15" customHeight="1"/>
  <cols>
    <col min="2" max="2" width="15.44140625" customWidth="1"/>
  </cols>
  <sheetData>
    <row r="1" spans="1:2" ht="15" customHeight="1">
      <c r="A1" s="13" t="s">
        <v>90</v>
      </c>
      <c r="B1" s="13" t="s">
        <v>301</v>
      </c>
    </row>
    <row r="2" spans="1:2">
      <c r="A2" s="114">
        <v>0.35416666666666669</v>
      </c>
      <c r="B2" s="118" t="s">
        <v>275</v>
      </c>
    </row>
    <row r="3" spans="1:2" ht="15" customHeight="1">
      <c r="A3" s="115"/>
      <c r="B3" s="115"/>
    </row>
    <row r="4" spans="1:2" ht="15" customHeight="1">
      <c r="A4" s="115"/>
      <c r="B4" s="115"/>
    </row>
    <row r="5" spans="1:2">
      <c r="A5" s="114">
        <v>0.3576388888888889</v>
      </c>
      <c r="B5" s="119" t="s">
        <v>280</v>
      </c>
    </row>
    <row r="6" spans="1:2" ht="15" customHeight="1">
      <c r="A6" s="115"/>
      <c r="B6" s="115"/>
    </row>
    <row r="7" spans="1:2" ht="15" customHeight="1">
      <c r="A7" s="115"/>
      <c r="B7" s="115"/>
    </row>
    <row r="8" spans="1:2">
      <c r="A8" s="114">
        <v>0.3611111111111111</v>
      </c>
      <c r="B8" s="120" t="s">
        <v>281</v>
      </c>
    </row>
    <row r="9" spans="1:2" ht="15" customHeight="1">
      <c r="A9" s="115"/>
      <c r="B9" s="115"/>
    </row>
    <row r="10" spans="1:2" ht="15" customHeight="1">
      <c r="A10" s="115"/>
      <c r="B10" s="115"/>
    </row>
    <row r="11" spans="1:2">
      <c r="A11" s="114">
        <v>0.36458333333333331</v>
      </c>
      <c r="B11" s="120" t="s">
        <v>282</v>
      </c>
    </row>
    <row r="12" spans="1:2" ht="15" customHeight="1">
      <c r="A12" s="115"/>
      <c r="B12" s="115"/>
    </row>
    <row r="13" spans="1:2" ht="15" customHeight="1">
      <c r="A13" s="115"/>
      <c r="B13" s="115"/>
    </row>
    <row r="14" spans="1:2">
      <c r="A14" s="114">
        <v>0.36805555555555558</v>
      </c>
      <c r="B14" s="118" t="s">
        <v>290</v>
      </c>
    </row>
    <row r="15" spans="1:2" ht="15" customHeight="1">
      <c r="A15" s="115"/>
      <c r="B15" s="115"/>
    </row>
    <row r="16" spans="1:2" ht="15" customHeight="1">
      <c r="A16" s="115"/>
      <c r="B16" s="115"/>
    </row>
    <row r="17" spans="1:2">
      <c r="A17" s="114">
        <v>0.37152777777777779</v>
      </c>
      <c r="B17" s="120" t="s">
        <v>284</v>
      </c>
    </row>
    <row r="18" spans="1:2" ht="15" customHeight="1">
      <c r="A18" s="115"/>
      <c r="B18" s="115"/>
    </row>
    <row r="19" spans="1:2" ht="15" customHeight="1">
      <c r="A19" s="115"/>
      <c r="B19" s="115"/>
    </row>
    <row r="20" spans="1:2">
      <c r="A20" s="114">
        <v>0.375</v>
      </c>
      <c r="B20" s="118" t="s">
        <v>288</v>
      </c>
    </row>
    <row r="21" spans="1:2" ht="15" customHeight="1">
      <c r="A21" s="115"/>
      <c r="B21" s="115"/>
    </row>
    <row r="22" spans="1:2" ht="15" customHeight="1">
      <c r="A22" s="115"/>
      <c r="B22" s="115"/>
    </row>
    <row r="23" spans="1:2">
      <c r="A23" s="114">
        <v>0.37847222222222221</v>
      </c>
      <c r="B23" s="120" t="s">
        <v>283</v>
      </c>
    </row>
    <row r="24" spans="1:2" ht="15" customHeight="1">
      <c r="A24" s="115"/>
      <c r="B24" s="115"/>
    </row>
    <row r="25" spans="1:2" ht="15" customHeight="1">
      <c r="A25" s="115"/>
      <c r="B25" s="115"/>
    </row>
    <row r="26" spans="1:2">
      <c r="A26" s="114">
        <v>0.38194444444444442</v>
      </c>
      <c r="B26" s="118" t="s">
        <v>289</v>
      </c>
    </row>
    <row r="27" spans="1:2" ht="15" customHeight="1">
      <c r="A27" s="115"/>
      <c r="B27" s="115"/>
    </row>
    <row r="28" spans="1:2" ht="15" customHeight="1">
      <c r="A28" s="115"/>
      <c r="B28" s="115"/>
    </row>
    <row r="29" spans="1:2">
      <c r="A29" s="114">
        <v>0.38541666666666669</v>
      </c>
      <c r="B29" s="119" t="s">
        <v>293</v>
      </c>
    </row>
    <row r="30" spans="1:2" ht="15" customHeight="1">
      <c r="A30" s="115"/>
      <c r="B30" s="115"/>
    </row>
    <row r="31" spans="1:2" ht="15" customHeight="1">
      <c r="A31" s="115"/>
      <c r="B31" s="115"/>
    </row>
    <row r="32" spans="1:2">
      <c r="A32" s="114">
        <v>0.3888888888888889</v>
      </c>
      <c r="B32" s="120" t="s">
        <v>285</v>
      </c>
    </row>
    <row r="33" spans="1:2" ht="15" customHeight="1">
      <c r="A33" s="115"/>
      <c r="B33" s="115"/>
    </row>
    <row r="34" spans="1:2" ht="15" customHeight="1">
      <c r="A34" s="115"/>
      <c r="B34" s="115"/>
    </row>
    <row r="35" spans="1:2">
      <c r="A35" s="114">
        <v>0.39583333333333331</v>
      </c>
      <c r="B35" s="118" t="s">
        <v>287</v>
      </c>
    </row>
    <row r="36" spans="1:2" ht="15" customHeight="1">
      <c r="A36" s="115"/>
      <c r="B36" s="115"/>
    </row>
    <row r="37" spans="1:2" ht="15" customHeight="1">
      <c r="A37" s="115"/>
      <c r="B37" s="115"/>
    </row>
    <row r="38" spans="1:2">
      <c r="A38" s="114">
        <v>0.39930555555555558</v>
      </c>
      <c r="B38" s="120" t="s">
        <v>278</v>
      </c>
    </row>
    <row r="39" spans="1:2" ht="15" customHeight="1">
      <c r="A39" s="115"/>
      <c r="B39" s="115"/>
    </row>
    <row r="40" spans="1:2" ht="15" customHeight="1">
      <c r="A40" s="115"/>
      <c r="B40" s="115"/>
    </row>
    <row r="41" spans="1:2">
      <c r="A41" s="114">
        <v>0.40277777777777779</v>
      </c>
      <c r="B41" s="119" t="s">
        <v>276</v>
      </c>
    </row>
    <row r="42" spans="1:2" ht="15" customHeight="1">
      <c r="A42" s="115"/>
      <c r="B42" s="115"/>
    </row>
    <row r="43" spans="1:2" ht="15" customHeight="1">
      <c r="A43" s="115"/>
      <c r="B43" s="115"/>
    </row>
    <row r="44" spans="1:2">
      <c r="A44" s="114">
        <v>0.40625</v>
      </c>
      <c r="B44" s="118" t="s">
        <v>291</v>
      </c>
    </row>
    <row r="45" spans="1:2" ht="15" customHeight="1">
      <c r="A45" s="115"/>
      <c r="B45" s="115"/>
    </row>
    <row r="46" spans="1:2" ht="15" customHeight="1">
      <c r="A46" s="115"/>
      <c r="B46" s="115"/>
    </row>
    <row r="47" spans="1:2">
      <c r="A47" s="114">
        <v>0.40972222222222221</v>
      </c>
      <c r="B47" s="118" t="s">
        <v>295</v>
      </c>
    </row>
    <row r="48" spans="1:2" ht="15" customHeight="1">
      <c r="A48" s="115"/>
      <c r="B48" s="115"/>
    </row>
    <row r="49" spans="1:2" ht="15" customHeight="1">
      <c r="A49" s="115"/>
      <c r="B49" s="115"/>
    </row>
    <row r="50" spans="1:2">
      <c r="A50" s="114">
        <v>0.41319444444444442</v>
      </c>
      <c r="B50" s="118" t="s">
        <v>296</v>
      </c>
    </row>
    <row r="51" spans="1:2" ht="15" customHeight="1">
      <c r="A51" s="115"/>
      <c r="B51" s="115"/>
    </row>
    <row r="52" spans="1:2" ht="15" customHeight="1">
      <c r="A52" s="115"/>
      <c r="B52" s="115"/>
    </row>
    <row r="53" spans="1:2">
      <c r="A53" s="114">
        <v>0.41666666666666669</v>
      </c>
      <c r="B53" s="120" t="s">
        <v>286</v>
      </c>
    </row>
    <row r="54" spans="1:2" ht="15" customHeight="1">
      <c r="A54" s="115"/>
      <c r="B54" s="115"/>
    </row>
    <row r="55" spans="1:2" ht="15" customHeight="1">
      <c r="A55" s="115"/>
      <c r="B55" s="115"/>
    </row>
    <row r="56" spans="1:2">
      <c r="A56" s="114">
        <v>0.4236111111111111</v>
      </c>
      <c r="B56" s="119" t="s">
        <v>300</v>
      </c>
    </row>
    <row r="57" spans="1:2" ht="15" customHeight="1">
      <c r="A57" s="115"/>
      <c r="B57" s="115"/>
    </row>
    <row r="58" spans="1:2" ht="15" customHeight="1">
      <c r="A58" s="115"/>
      <c r="B58" s="115"/>
    </row>
    <row r="59" spans="1:2">
      <c r="A59" s="114">
        <v>0.42708333333333331</v>
      </c>
      <c r="B59" s="118" t="s">
        <v>294</v>
      </c>
    </row>
    <row r="60" spans="1:2" ht="15" customHeight="1">
      <c r="A60" s="115"/>
      <c r="B60" s="115"/>
    </row>
    <row r="61" spans="1:2">
      <c r="A61" s="114">
        <v>0.4375</v>
      </c>
      <c r="B61" s="119" t="s">
        <v>279</v>
      </c>
    </row>
    <row r="62" spans="1:2" ht="15" customHeight="1">
      <c r="A62" s="115"/>
      <c r="B62" s="115"/>
    </row>
    <row r="63" spans="1:2" ht="15" customHeight="1">
      <c r="A63" s="115"/>
      <c r="B63" s="115"/>
    </row>
  </sheetData>
  <mergeCells count="42">
    <mergeCell ref="B53:B55"/>
    <mergeCell ref="B38:B40"/>
    <mergeCell ref="B41:B43"/>
    <mergeCell ref="B44:B46"/>
    <mergeCell ref="B47:B49"/>
    <mergeCell ref="B50:B52"/>
    <mergeCell ref="B32:B34"/>
    <mergeCell ref="A53:A55"/>
    <mergeCell ref="A56:A58"/>
    <mergeCell ref="A59:A60"/>
    <mergeCell ref="A61:A63"/>
    <mergeCell ref="A32:A34"/>
    <mergeCell ref="A35:A37"/>
    <mergeCell ref="A38:A40"/>
    <mergeCell ref="A41:A43"/>
    <mergeCell ref="A44:A46"/>
    <mergeCell ref="A47:A49"/>
    <mergeCell ref="A50:A52"/>
    <mergeCell ref="B56:B58"/>
    <mergeCell ref="B59:B60"/>
    <mergeCell ref="B61:B63"/>
    <mergeCell ref="B35:B37"/>
    <mergeCell ref="A23:A25"/>
    <mergeCell ref="A26:A28"/>
    <mergeCell ref="A29:A31"/>
    <mergeCell ref="B14:B16"/>
    <mergeCell ref="B17:B19"/>
    <mergeCell ref="B20:B22"/>
    <mergeCell ref="B23:B25"/>
    <mergeCell ref="B26:B28"/>
    <mergeCell ref="B29:B31"/>
    <mergeCell ref="B11:B13"/>
    <mergeCell ref="A11:A13"/>
    <mergeCell ref="A14:A16"/>
    <mergeCell ref="A17:A19"/>
    <mergeCell ref="A20:A22"/>
    <mergeCell ref="A2:A4"/>
    <mergeCell ref="B2:B4"/>
    <mergeCell ref="A5:A7"/>
    <mergeCell ref="B5:B7"/>
    <mergeCell ref="A8:A10"/>
    <mergeCell ref="B8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99"/>
  <sheetViews>
    <sheetView workbookViewId="0"/>
  </sheetViews>
  <sheetFormatPr defaultColWidth="10.109375" defaultRowHeight="15" customHeight="1"/>
  <cols>
    <col min="1" max="1" width="10.33203125" customWidth="1"/>
    <col min="2" max="2" width="10.77734375" customWidth="1"/>
    <col min="3" max="3" width="15.44140625" customWidth="1"/>
    <col min="4" max="4" width="5.44140625" customWidth="1"/>
    <col min="5" max="5" width="5.21875" customWidth="1"/>
    <col min="6" max="6" width="21.33203125" customWidth="1"/>
  </cols>
  <sheetData>
    <row r="1" spans="1:6" ht="15" customHeight="1">
      <c r="A1" s="13" t="s">
        <v>90</v>
      </c>
      <c r="B1" s="13" t="s">
        <v>91</v>
      </c>
      <c r="C1" s="13" t="s">
        <v>92</v>
      </c>
      <c r="D1" s="13" t="s">
        <v>93</v>
      </c>
      <c r="E1" s="13" t="s">
        <v>94</v>
      </c>
      <c r="F1" s="13" t="s">
        <v>95</v>
      </c>
    </row>
    <row r="2" spans="1:6" ht="15" customHeight="1">
      <c r="A2" s="114">
        <v>0.35416666666666669</v>
      </c>
      <c r="B2" s="116">
        <v>1</v>
      </c>
      <c r="C2" s="29" t="s">
        <v>96</v>
      </c>
      <c r="D2" s="30">
        <v>11</v>
      </c>
      <c r="E2" s="30">
        <v>100</v>
      </c>
      <c r="F2" s="29" t="s">
        <v>44</v>
      </c>
    </row>
    <row r="3" spans="1:6" ht="15" customHeight="1">
      <c r="A3" s="115"/>
      <c r="B3" s="115"/>
      <c r="C3" s="29" t="s">
        <v>97</v>
      </c>
      <c r="D3" s="30">
        <v>11</v>
      </c>
      <c r="E3" s="30">
        <v>100</v>
      </c>
      <c r="F3" s="29" t="s">
        <v>98</v>
      </c>
    </row>
    <row r="4" spans="1:6" ht="15" customHeight="1">
      <c r="A4" s="115"/>
      <c r="B4" s="115"/>
      <c r="C4" s="29" t="s">
        <v>99</v>
      </c>
      <c r="D4" s="30">
        <v>9</v>
      </c>
      <c r="E4" s="30">
        <v>100</v>
      </c>
      <c r="F4" s="29" t="s">
        <v>68</v>
      </c>
    </row>
    <row r="5" spans="1:6" ht="15" customHeight="1">
      <c r="A5" s="31"/>
      <c r="B5" s="32"/>
      <c r="C5" s="33"/>
      <c r="D5" s="33"/>
      <c r="E5" s="33"/>
      <c r="F5" s="33"/>
    </row>
    <row r="6" spans="1:6" ht="15" customHeight="1">
      <c r="A6" s="114">
        <v>0.3576388888888889</v>
      </c>
      <c r="B6" s="117">
        <v>10</v>
      </c>
      <c r="C6" s="34" t="s">
        <v>100</v>
      </c>
      <c r="D6" s="35">
        <v>11</v>
      </c>
      <c r="E6" s="35">
        <v>100</v>
      </c>
      <c r="F6" s="34" t="s">
        <v>8</v>
      </c>
    </row>
    <row r="7" spans="1:6" ht="15" customHeight="1">
      <c r="A7" s="115"/>
      <c r="B7" s="115"/>
      <c r="C7" s="34" t="s">
        <v>101</v>
      </c>
      <c r="D7" s="35">
        <v>12</v>
      </c>
      <c r="E7" s="35">
        <v>101</v>
      </c>
      <c r="F7" s="34" t="s">
        <v>32</v>
      </c>
    </row>
    <row r="8" spans="1:6" ht="15" customHeight="1">
      <c r="A8" s="115"/>
      <c r="B8" s="115"/>
      <c r="C8" s="34" t="s">
        <v>102</v>
      </c>
      <c r="D8" s="35">
        <v>9</v>
      </c>
      <c r="E8" s="35">
        <v>102</v>
      </c>
      <c r="F8" s="34" t="s">
        <v>7</v>
      </c>
    </row>
    <row r="9" spans="1:6" ht="15" customHeight="1">
      <c r="A9" s="31"/>
      <c r="B9" s="32"/>
      <c r="C9" s="33"/>
      <c r="D9" s="33"/>
      <c r="E9" s="33"/>
      <c r="F9" s="33"/>
    </row>
    <row r="10" spans="1:6" ht="15" customHeight="1">
      <c r="A10" s="114">
        <v>0.3611111111111111</v>
      </c>
      <c r="B10" s="116">
        <v>1</v>
      </c>
      <c r="C10" s="29" t="s">
        <v>103</v>
      </c>
      <c r="D10" s="30">
        <v>10</v>
      </c>
      <c r="E10" s="30">
        <v>100</v>
      </c>
      <c r="F10" s="29" t="s">
        <v>7</v>
      </c>
    </row>
    <row r="11" spans="1:6" ht="15" customHeight="1">
      <c r="A11" s="115"/>
      <c r="B11" s="115"/>
      <c r="C11" s="29" t="s">
        <v>104</v>
      </c>
      <c r="D11" s="30">
        <v>10</v>
      </c>
      <c r="E11" s="30">
        <v>100</v>
      </c>
      <c r="F11" s="29" t="s">
        <v>105</v>
      </c>
    </row>
    <row r="12" spans="1:6" ht="15" customHeight="1">
      <c r="A12" s="115"/>
      <c r="B12" s="115"/>
      <c r="C12" s="29" t="s">
        <v>106</v>
      </c>
      <c r="D12" s="30">
        <v>11</v>
      </c>
      <c r="E12" s="30">
        <v>100</v>
      </c>
      <c r="F12" s="29" t="s">
        <v>31</v>
      </c>
    </row>
    <row r="13" spans="1:6" ht="15" customHeight="1">
      <c r="A13" s="31"/>
      <c r="B13" s="32"/>
      <c r="C13" s="33"/>
      <c r="D13" s="33"/>
      <c r="E13" s="33"/>
      <c r="F13" s="33"/>
    </row>
    <row r="14" spans="1:6" ht="15" customHeight="1">
      <c r="A14" s="114">
        <v>0.36458333333333331</v>
      </c>
      <c r="B14" s="117">
        <v>10</v>
      </c>
      <c r="C14" s="34" t="s">
        <v>107</v>
      </c>
      <c r="D14" s="35">
        <v>10</v>
      </c>
      <c r="E14" s="35">
        <v>100</v>
      </c>
      <c r="F14" s="34" t="s">
        <v>8</v>
      </c>
    </row>
    <row r="15" spans="1:6" ht="15" customHeight="1">
      <c r="A15" s="115"/>
      <c r="B15" s="115"/>
      <c r="C15" s="34" t="s">
        <v>108</v>
      </c>
      <c r="D15" s="35">
        <v>11</v>
      </c>
      <c r="E15" s="35">
        <v>102</v>
      </c>
      <c r="F15" s="34" t="s">
        <v>105</v>
      </c>
    </row>
    <row r="16" spans="1:6" ht="15" customHeight="1">
      <c r="A16" s="115"/>
      <c r="B16" s="115"/>
      <c r="C16" s="34" t="s">
        <v>109</v>
      </c>
      <c r="D16" s="35">
        <v>11</v>
      </c>
      <c r="E16" s="35">
        <v>103</v>
      </c>
      <c r="F16" s="34" t="s">
        <v>55</v>
      </c>
    </row>
    <row r="17" spans="1:11" ht="15" customHeight="1">
      <c r="A17" s="31"/>
      <c r="B17" s="32"/>
      <c r="C17" s="33"/>
      <c r="D17" s="33"/>
      <c r="E17" s="33"/>
      <c r="F17" s="33"/>
    </row>
    <row r="18" spans="1:11" ht="15" customHeight="1">
      <c r="A18" s="114">
        <v>0.36805555555555558</v>
      </c>
      <c r="B18" s="116">
        <v>1</v>
      </c>
      <c r="C18" s="29" t="s">
        <v>110</v>
      </c>
      <c r="D18" s="30">
        <v>12</v>
      </c>
      <c r="E18" s="30">
        <v>99</v>
      </c>
      <c r="F18" s="29" t="s">
        <v>55</v>
      </c>
    </row>
    <row r="19" spans="1:11" ht="15" customHeight="1">
      <c r="A19" s="115"/>
      <c r="B19" s="115"/>
      <c r="C19" s="29" t="s">
        <v>111</v>
      </c>
      <c r="D19" s="30">
        <v>12</v>
      </c>
      <c r="E19" s="30">
        <v>99</v>
      </c>
      <c r="F19" s="29" t="s">
        <v>79</v>
      </c>
    </row>
    <row r="20" spans="1:11" ht="15" customHeight="1">
      <c r="A20" s="115"/>
      <c r="B20" s="115"/>
      <c r="C20" s="29" t="s">
        <v>112</v>
      </c>
      <c r="D20" s="30">
        <v>11</v>
      </c>
      <c r="E20" s="30">
        <v>99</v>
      </c>
      <c r="F20" s="29" t="s">
        <v>32</v>
      </c>
    </row>
    <row r="21" spans="1:11" ht="15" customHeight="1">
      <c r="A21" s="31"/>
      <c r="B21" s="32"/>
      <c r="C21" s="33"/>
      <c r="D21" s="33"/>
      <c r="E21" s="33"/>
      <c r="F21" s="33"/>
      <c r="G21" s="36"/>
      <c r="J21" s="37"/>
      <c r="K21" s="37"/>
    </row>
    <row r="22" spans="1:11" ht="15" customHeight="1">
      <c r="A22" s="114">
        <v>0.37152777777777779</v>
      </c>
      <c r="B22" s="117">
        <v>10</v>
      </c>
      <c r="C22" s="34" t="s">
        <v>113</v>
      </c>
      <c r="D22" s="35">
        <v>12</v>
      </c>
      <c r="E22" s="35">
        <v>104</v>
      </c>
      <c r="F22" s="34" t="s">
        <v>7</v>
      </c>
    </row>
    <row r="23" spans="1:11" ht="15.75">
      <c r="A23" s="115"/>
      <c r="B23" s="115"/>
      <c r="C23" s="34" t="s">
        <v>114</v>
      </c>
      <c r="D23" s="35">
        <v>11</v>
      </c>
      <c r="E23" s="35">
        <v>104</v>
      </c>
      <c r="F23" s="34" t="s">
        <v>105</v>
      </c>
    </row>
    <row r="24" spans="1:11" ht="15.75">
      <c r="A24" s="115"/>
      <c r="B24" s="115"/>
      <c r="C24" s="34" t="s">
        <v>115</v>
      </c>
      <c r="D24" s="35">
        <v>12</v>
      </c>
      <c r="E24" s="35">
        <v>105</v>
      </c>
      <c r="F24" s="34" t="s">
        <v>1</v>
      </c>
    </row>
    <row r="25" spans="1:11" ht="23.25">
      <c r="A25" s="31"/>
      <c r="B25" s="32"/>
      <c r="C25" s="33"/>
      <c r="D25" s="33"/>
      <c r="E25" s="33"/>
      <c r="F25" s="33"/>
    </row>
    <row r="26" spans="1:11" ht="15.75">
      <c r="A26" s="114">
        <v>0.375</v>
      </c>
      <c r="B26" s="116">
        <v>1</v>
      </c>
      <c r="C26" s="29" t="s">
        <v>116</v>
      </c>
      <c r="D26" s="30">
        <v>11</v>
      </c>
      <c r="E26" s="30">
        <v>98</v>
      </c>
      <c r="F26" s="29" t="s">
        <v>20</v>
      </c>
    </row>
    <row r="27" spans="1:11" ht="15.75">
      <c r="A27" s="115"/>
      <c r="B27" s="115"/>
      <c r="C27" s="29" t="s">
        <v>117</v>
      </c>
      <c r="D27" s="30">
        <v>10</v>
      </c>
      <c r="E27" s="30">
        <v>98</v>
      </c>
      <c r="F27" s="29" t="s">
        <v>98</v>
      </c>
    </row>
    <row r="28" spans="1:11" ht="15.75">
      <c r="A28" s="115"/>
      <c r="B28" s="115"/>
      <c r="C28" s="29" t="s">
        <v>118</v>
      </c>
      <c r="D28" s="30">
        <v>12</v>
      </c>
      <c r="E28" s="30">
        <v>99</v>
      </c>
      <c r="F28" s="29" t="s">
        <v>7</v>
      </c>
    </row>
    <row r="29" spans="1:11" ht="23.25">
      <c r="A29" s="31"/>
      <c r="B29" s="32"/>
      <c r="C29" s="33"/>
      <c r="D29" s="33"/>
      <c r="E29" s="33"/>
      <c r="F29" s="33"/>
    </row>
    <row r="30" spans="1:11" ht="15.75">
      <c r="A30" s="114">
        <v>0.37847222222222221</v>
      </c>
      <c r="B30" s="117">
        <v>10</v>
      </c>
      <c r="C30" s="34" t="s">
        <v>119</v>
      </c>
      <c r="D30" s="35">
        <v>11</v>
      </c>
      <c r="E30" s="35">
        <v>106</v>
      </c>
      <c r="F30" s="34" t="s">
        <v>7</v>
      </c>
    </row>
    <row r="31" spans="1:11" ht="15.75">
      <c r="A31" s="115"/>
      <c r="B31" s="115"/>
      <c r="C31" s="34" t="s">
        <v>120</v>
      </c>
      <c r="D31" s="35">
        <v>10</v>
      </c>
      <c r="E31" s="35">
        <v>106</v>
      </c>
      <c r="F31" s="34" t="s">
        <v>44</v>
      </c>
    </row>
    <row r="32" spans="1:11" ht="15.75">
      <c r="A32" s="115"/>
      <c r="B32" s="115"/>
      <c r="C32" s="34" t="s">
        <v>121</v>
      </c>
      <c r="D32" s="35">
        <v>12</v>
      </c>
      <c r="E32" s="35">
        <v>107</v>
      </c>
      <c r="F32" s="34" t="s">
        <v>43</v>
      </c>
    </row>
    <row r="33" spans="1:6" ht="23.25">
      <c r="A33" s="31"/>
      <c r="B33" s="32"/>
      <c r="C33" s="33"/>
      <c r="D33" s="33"/>
      <c r="E33" s="33"/>
      <c r="F33" s="33"/>
    </row>
    <row r="34" spans="1:6" ht="15.75">
      <c r="A34" s="114">
        <v>0.38194444444444442</v>
      </c>
      <c r="B34" s="116">
        <v>1</v>
      </c>
      <c r="C34" s="29"/>
      <c r="D34" s="30"/>
      <c r="E34" s="30"/>
      <c r="F34" s="29"/>
    </row>
    <row r="35" spans="1:6" ht="15.75">
      <c r="A35" s="115"/>
      <c r="B35" s="115"/>
      <c r="C35" s="29" t="s">
        <v>122</v>
      </c>
      <c r="D35" s="30">
        <v>11</v>
      </c>
      <c r="E35" s="30">
        <v>97</v>
      </c>
      <c r="F35" s="29" t="s">
        <v>68</v>
      </c>
    </row>
    <row r="36" spans="1:6" ht="15.75">
      <c r="A36" s="115"/>
      <c r="B36" s="115"/>
      <c r="C36" s="29" t="s">
        <v>123</v>
      </c>
      <c r="D36" s="30">
        <v>10</v>
      </c>
      <c r="E36" s="30">
        <v>97</v>
      </c>
      <c r="F36" s="29" t="s">
        <v>79</v>
      </c>
    </row>
    <row r="37" spans="1:6" ht="23.25">
      <c r="A37" s="31"/>
      <c r="B37" s="32"/>
      <c r="C37" s="33"/>
      <c r="D37" s="33"/>
      <c r="E37" s="33"/>
      <c r="F37" s="33"/>
    </row>
    <row r="38" spans="1:6" ht="15.75">
      <c r="A38" s="114">
        <v>0.38541666666666669</v>
      </c>
      <c r="B38" s="117">
        <v>10</v>
      </c>
      <c r="C38" s="34" t="s">
        <v>124</v>
      </c>
      <c r="D38" s="35">
        <v>12</v>
      </c>
      <c r="E38" s="35">
        <v>107</v>
      </c>
      <c r="F38" s="34" t="s">
        <v>55</v>
      </c>
    </row>
    <row r="39" spans="1:6" ht="15.75">
      <c r="A39" s="115"/>
      <c r="B39" s="115"/>
      <c r="C39" s="34" t="s">
        <v>125</v>
      </c>
      <c r="D39" s="35">
        <v>10</v>
      </c>
      <c r="E39" s="35">
        <v>108</v>
      </c>
      <c r="F39" s="34" t="s">
        <v>44</v>
      </c>
    </row>
    <row r="40" spans="1:6" ht="15.75">
      <c r="A40" s="115"/>
      <c r="B40" s="115"/>
      <c r="C40" s="34" t="s">
        <v>126</v>
      </c>
      <c r="D40" s="35">
        <v>11</v>
      </c>
      <c r="E40" s="35">
        <v>108</v>
      </c>
      <c r="F40" s="34" t="s">
        <v>68</v>
      </c>
    </row>
    <row r="41" spans="1:6" ht="23.25">
      <c r="A41" s="31"/>
      <c r="B41" s="32"/>
      <c r="C41" s="33"/>
      <c r="D41" s="33"/>
      <c r="E41" s="33"/>
      <c r="F41" s="33"/>
    </row>
    <row r="42" spans="1:6" ht="15.75">
      <c r="A42" s="114">
        <v>0.3888888888888889</v>
      </c>
      <c r="B42" s="116">
        <v>1</v>
      </c>
      <c r="C42" s="29" t="s">
        <v>127</v>
      </c>
      <c r="D42" s="30">
        <v>10</v>
      </c>
      <c r="E42" s="30">
        <v>96</v>
      </c>
      <c r="F42" s="29" t="s">
        <v>31</v>
      </c>
    </row>
    <row r="43" spans="1:6" ht="15.75">
      <c r="A43" s="115"/>
      <c r="B43" s="115"/>
      <c r="C43" s="29" t="s">
        <v>128</v>
      </c>
      <c r="D43" s="30">
        <v>9</v>
      </c>
      <c r="E43" s="30">
        <v>96</v>
      </c>
      <c r="F43" s="29" t="s">
        <v>129</v>
      </c>
    </row>
    <row r="44" spans="1:6" ht="15.75">
      <c r="A44" s="115"/>
      <c r="B44" s="115"/>
      <c r="C44" s="29" t="s">
        <v>130</v>
      </c>
      <c r="D44" s="30">
        <v>12</v>
      </c>
      <c r="E44" s="30">
        <v>96</v>
      </c>
      <c r="F44" s="29" t="s">
        <v>32</v>
      </c>
    </row>
    <row r="45" spans="1:6" ht="23.25">
      <c r="A45" s="31"/>
      <c r="B45" s="32"/>
      <c r="C45" s="33"/>
      <c r="D45" s="33"/>
      <c r="E45" s="33"/>
      <c r="F45" s="33"/>
    </row>
    <row r="46" spans="1:6" ht="15.75">
      <c r="A46" s="114">
        <v>0.3923611111111111</v>
      </c>
      <c r="B46" s="117">
        <v>10</v>
      </c>
      <c r="C46" s="34" t="s">
        <v>131</v>
      </c>
      <c r="D46" s="35">
        <v>10</v>
      </c>
      <c r="E46" s="35">
        <v>109</v>
      </c>
      <c r="F46" s="34" t="s">
        <v>1</v>
      </c>
    </row>
    <row r="47" spans="1:6" ht="15.75">
      <c r="A47" s="115"/>
      <c r="B47" s="115"/>
      <c r="C47" s="34" t="s">
        <v>132</v>
      </c>
      <c r="D47" s="35">
        <v>9</v>
      </c>
      <c r="E47" s="35">
        <v>110</v>
      </c>
      <c r="F47" s="34" t="s">
        <v>31</v>
      </c>
    </row>
    <row r="48" spans="1:6" ht="15.75">
      <c r="A48" s="115"/>
      <c r="B48" s="115"/>
      <c r="C48" s="34" t="s">
        <v>133</v>
      </c>
      <c r="D48" s="35">
        <v>12</v>
      </c>
      <c r="E48" s="35">
        <v>110</v>
      </c>
      <c r="F48" s="34" t="s">
        <v>43</v>
      </c>
    </row>
    <row r="49" spans="1:6" ht="23.25">
      <c r="A49" s="31"/>
      <c r="B49" s="32"/>
      <c r="C49" s="33"/>
      <c r="D49" s="33"/>
      <c r="E49" s="33"/>
      <c r="F49" s="33"/>
    </row>
    <row r="50" spans="1:6" ht="15.75">
      <c r="A50" s="114">
        <v>0.39583333333333331</v>
      </c>
      <c r="B50" s="116">
        <v>1</v>
      </c>
      <c r="C50" s="29" t="s">
        <v>134</v>
      </c>
      <c r="D50" s="30">
        <v>10</v>
      </c>
      <c r="E50" s="30">
        <v>93</v>
      </c>
      <c r="F50" s="29" t="s">
        <v>98</v>
      </c>
    </row>
    <row r="51" spans="1:6" ht="15.75">
      <c r="A51" s="115"/>
      <c r="B51" s="115"/>
      <c r="C51" s="29" t="s">
        <v>135</v>
      </c>
      <c r="D51" s="30">
        <v>11</v>
      </c>
      <c r="E51" s="30">
        <v>95</v>
      </c>
      <c r="F51" s="29" t="s">
        <v>68</v>
      </c>
    </row>
    <row r="52" spans="1:6" ht="15.75">
      <c r="A52" s="115"/>
      <c r="B52" s="115"/>
      <c r="C52" s="29" t="s">
        <v>136</v>
      </c>
      <c r="D52" s="30">
        <v>10</v>
      </c>
      <c r="E52" s="30">
        <v>95</v>
      </c>
      <c r="F52" s="29" t="s">
        <v>8</v>
      </c>
    </row>
    <row r="53" spans="1:6" ht="23.25">
      <c r="A53" s="31"/>
      <c r="B53" s="32"/>
      <c r="C53" s="33"/>
      <c r="D53" s="33"/>
      <c r="E53" s="33"/>
      <c r="F53" s="33"/>
    </row>
    <row r="54" spans="1:6" ht="23.25">
      <c r="A54" s="31"/>
      <c r="B54" s="32"/>
      <c r="C54" s="33"/>
      <c r="D54" s="33"/>
      <c r="E54" s="33"/>
      <c r="F54" s="33"/>
    </row>
    <row r="55" spans="1:6" ht="15.75">
      <c r="A55" s="114">
        <v>0.39930555555555558</v>
      </c>
      <c r="B55" s="117">
        <v>10</v>
      </c>
      <c r="C55" s="34" t="s">
        <v>137</v>
      </c>
      <c r="D55" s="35">
        <v>10</v>
      </c>
      <c r="E55" s="35">
        <v>110</v>
      </c>
      <c r="F55" s="34" t="s">
        <v>31</v>
      </c>
    </row>
    <row r="56" spans="1:6" ht="15.75">
      <c r="A56" s="115"/>
      <c r="B56" s="115"/>
      <c r="C56" s="34" t="s">
        <v>138</v>
      </c>
      <c r="D56" s="35">
        <v>12</v>
      </c>
      <c r="E56" s="35">
        <v>110</v>
      </c>
      <c r="F56" s="34" t="s">
        <v>55</v>
      </c>
    </row>
    <row r="57" spans="1:6" ht="15.75">
      <c r="A57" s="115"/>
      <c r="B57" s="115"/>
      <c r="C57" s="34" t="s">
        <v>139</v>
      </c>
      <c r="D57" s="35">
        <v>9</v>
      </c>
      <c r="E57" s="35">
        <v>110</v>
      </c>
      <c r="F57" s="34" t="s">
        <v>140</v>
      </c>
    </row>
    <row r="58" spans="1:6" ht="23.25">
      <c r="A58" s="31"/>
      <c r="B58" s="32"/>
      <c r="C58" s="33"/>
      <c r="D58" s="33"/>
      <c r="E58" s="33"/>
      <c r="F58" s="33"/>
    </row>
    <row r="59" spans="1:6" ht="15.75">
      <c r="A59" s="114">
        <v>0.40277777777777779</v>
      </c>
      <c r="B59" s="116">
        <v>1</v>
      </c>
      <c r="C59" s="29" t="s">
        <v>141</v>
      </c>
      <c r="D59" s="30">
        <v>10</v>
      </c>
      <c r="E59" s="30">
        <v>89</v>
      </c>
      <c r="F59" s="29" t="s">
        <v>20</v>
      </c>
    </row>
    <row r="60" spans="1:6" ht="15.75">
      <c r="A60" s="115"/>
      <c r="B60" s="115"/>
      <c r="C60" s="29" t="s">
        <v>142</v>
      </c>
      <c r="D60" s="30">
        <v>12</v>
      </c>
      <c r="E60" s="30">
        <v>92</v>
      </c>
      <c r="F60" s="29" t="s">
        <v>98</v>
      </c>
    </row>
    <row r="61" spans="1:6" ht="15.75">
      <c r="A61" s="115"/>
      <c r="B61" s="115"/>
      <c r="C61" s="29" t="s">
        <v>143</v>
      </c>
      <c r="D61" s="30">
        <v>10</v>
      </c>
      <c r="E61" s="30">
        <v>93</v>
      </c>
      <c r="F61" s="29" t="s">
        <v>79</v>
      </c>
    </row>
    <row r="62" spans="1:6" ht="23.25">
      <c r="A62" s="31"/>
      <c r="B62" s="32"/>
      <c r="C62" s="33"/>
      <c r="D62" s="33"/>
      <c r="E62" s="33"/>
      <c r="F62" s="33"/>
    </row>
    <row r="63" spans="1:6" ht="15.75">
      <c r="A63" s="114">
        <v>0.40625</v>
      </c>
      <c r="B63" s="117">
        <v>10</v>
      </c>
      <c r="C63" s="34" t="s">
        <v>144</v>
      </c>
      <c r="D63" s="35">
        <v>10</v>
      </c>
      <c r="E63" s="35">
        <v>110</v>
      </c>
      <c r="F63" s="34" t="s">
        <v>44</v>
      </c>
    </row>
    <row r="64" spans="1:6" ht="15.75">
      <c r="A64" s="115"/>
      <c r="B64" s="115"/>
      <c r="C64" s="34" t="s">
        <v>145</v>
      </c>
      <c r="D64" s="35">
        <v>11</v>
      </c>
      <c r="E64" s="35">
        <v>110</v>
      </c>
      <c r="F64" s="34" t="s">
        <v>98</v>
      </c>
    </row>
    <row r="65" spans="1:6" ht="15.75">
      <c r="A65" s="115"/>
      <c r="B65" s="115"/>
      <c r="C65" s="34" t="s">
        <v>146</v>
      </c>
      <c r="D65" s="35">
        <v>12</v>
      </c>
      <c r="E65" s="35">
        <v>114</v>
      </c>
      <c r="F65" s="34" t="s">
        <v>43</v>
      </c>
    </row>
    <row r="66" spans="1:6" ht="23.25">
      <c r="A66" s="31"/>
      <c r="B66" s="32"/>
      <c r="C66" s="33"/>
      <c r="D66" s="33"/>
      <c r="E66" s="33"/>
      <c r="F66" s="33"/>
    </row>
    <row r="67" spans="1:6" ht="15.75">
      <c r="A67" s="114">
        <v>0.40972222222222221</v>
      </c>
      <c r="B67" s="116">
        <v>1</v>
      </c>
      <c r="C67" s="29" t="s">
        <v>147</v>
      </c>
      <c r="D67" s="30">
        <v>11</v>
      </c>
      <c r="E67" s="30">
        <v>88</v>
      </c>
      <c r="F67" s="29" t="s">
        <v>20</v>
      </c>
    </row>
    <row r="68" spans="1:6" ht="15.75">
      <c r="A68" s="115"/>
      <c r="B68" s="115"/>
      <c r="C68" s="29" t="s">
        <v>148</v>
      </c>
      <c r="D68" s="30">
        <v>10</v>
      </c>
      <c r="E68" s="30">
        <v>92</v>
      </c>
      <c r="F68" s="29" t="s">
        <v>8</v>
      </c>
    </row>
    <row r="69" spans="1:6" ht="15.75">
      <c r="A69" s="115"/>
      <c r="B69" s="115"/>
      <c r="C69" s="29" t="s">
        <v>149</v>
      </c>
      <c r="D69" s="30">
        <v>11</v>
      </c>
      <c r="E69" s="30">
        <v>92</v>
      </c>
      <c r="F69" s="29" t="s">
        <v>31</v>
      </c>
    </row>
    <row r="70" spans="1:6" ht="23.25">
      <c r="A70" s="31"/>
      <c r="B70" s="32"/>
      <c r="C70" s="33"/>
      <c r="D70" s="33"/>
      <c r="E70" s="33"/>
      <c r="F70" s="33"/>
    </row>
    <row r="71" spans="1:6" ht="15.75">
      <c r="A71" s="114">
        <v>0.41319444444444442</v>
      </c>
      <c r="B71" s="117">
        <v>10</v>
      </c>
      <c r="C71" s="34" t="s">
        <v>150</v>
      </c>
      <c r="D71" s="35">
        <v>9</v>
      </c>
      <c r="E71" s="35">
        <v>116</v>
      </c>
      <c r="F71" s="34" t="s">
        <v>105</v>
      </c>
    </row>
    <row r="72" spans="1:6" ht="15.75">
      <c r="A72" s="115"/>
      <c r="B72" s="115"/>
      <c r="C72" s="34" t="s">
        <v>151</v>
      </c>
      <c r="D72" s="35">
        <v>10</v>
      </c>
      <c r="E72" s="35">
        <v>116</v>
      </c>
      <c r="F72" s="34" t="s">
        <v>129</v>
      </c>
    </row>
    <row r="73" spans="1:6" ht="15.75">
      <c r="A73" s="115"/>
      <c r="B73" s="115"/>
      <c r="C73" s="34" t="s">
        <v>152</v>
      </c>
      <c r="D73" s="35">
        <v>12</v>
      </c>
      <c r="E73" s="35">
        <v>118</v>
      </c>
      <c r="F73" s="34" t="s">
        <v>43</v>
      </c>
    </row>
    <row r="74" spans="1:6" ht="23.25">
      <c r="A74" s="31"/>
      <c r="B74" s="32"/>
      <c r="C74" s="33"/>
      <c r="D74" s="33"/>
      <c r="E74" s="33"/>
      <c r="F74" s="33"/>
    </row>
    <row r="75" spans="1:6" ht="15.75">
      <c r="A75" s="114">
        <v>0.41666666666666669</v>
      </c>
      <c r="B75" s="116">
        <v>1</v>
      </c>
      <c r="C75" s="29" t="s">
        <v>153</v>
      </c>
      <c r="D75" s="30">
        <v>12</v>
      </c>
      <c r="E75" s="30">
        <v>84</v>
      </c>
      <c r="F75" s="29" t="s">
        <v>32</v>
      </c>
    </row>
    <row r="76" spans="1:6" ht="15.75">
      <c r="A76" s="115"/>
      <c r="B76" s="115"/>
      <c r="C76" s="29" t="s">
        <v>154</v>
      </c>
      <c r="D76" s="30">
        <v>11</v>
      </c>
      <c r="E76" s="30">
        <v>87</v>
      </c>
      <c r="F76" s="29" t="s">
        <v>20</v>
      </c>
    </row>
    <row r="77" spans="1:6" ht="15.75">
      <c r="A77" s="115"/>
      <c r="B77" s="115"/>
      <c r="C77" s="29" t="s">
        <v>155</v>
      </c>
      <c r="D77" s="30">
        <v>11</v>
      </c>
      <c r="E77" s="30">
        <v>91</v>
      </c>
      <c r="F77" s="29" t="s">
        <v>68</v>
      </c>
    </row>
    <row r="78" spans="1:6" ht="23.25">
      <c r="A78" s="31"/>
      <c r="B78" s="32"/>
      <c r="C78" s="33"/>
      <c r="D78" s="33"/>
      <c r="E78" s="33"/>
      <c r="F78" s="33"/>
    </row>
    <row r="79" spans="1:6" ht="15.75">
      <c r="A79" s="114">
        <v>0.4201388888888889</v>
      </c>
      <c r="B79" s="117">
        <v>10</v>
      </c>
      <c r="C79" s="34" t="s">
        <v>156</v>
      </c>
      <c r="D79" s="35">
        <v>11</v>
      </c>
      <c r="E79" s="35">
        <v>119</v>
      </c>
      <c r="F79" s="34" t="s">
        <v>43</v>
      </c>
    </row>
    <row r="80" spans="1:6" ht="15.75">
      <c r="A80" s="115"/>
      <c r="B80" s="115"/>
      <c r="C80" s="34" t="s">
        <v>157</v>
      </c>
      <c r="D80" s="35">
        <v>12</v>
      </c>
      <c r="E80" s="35">
        <v>120</v>
      </c>
      <c r="F80" s="34" t="s">
        <v>1</v>
      </c>
    </row>
    <row r="81" spans="1:6" ht="15.75">
      <c r="A81" s="115"/>
      <c r="B81" s="115"/>
      <c r="C81" s="34" t="s">
        <v>158</v>
      </c>
      <c r="D81" s="35">
        <v>9</v>
      </c>
      <c r="E81" s="35">
        <v>125</v>
      </c>
      <c r="F81" s="34" t="s">
        <v>129</v>
      </c>
    </row>
    <row r="82" spans="1:6" ht="23.25">
      <c r="A82" s="31"/>
      <c r="B82" s="32"/>
      <c r="C82" s="33"/>
      <c r="D82" s="33"/>
      <c r="E82" s="33"/>
      <c r="F82" s="33"/>
    </row>
    <row r="83" spans="1:6" ht="15.75">
      <c r="A83" s="114">
        <v>0.4236111111111111</v>
      </c>
      <c r="B83" s="116">
        <v>1</v>
      </c>
      <c r="C83" s="29" t="s">
        <v>159</v>
      </c>
      <c r="D83" s="30">
        <v>12</v>
      </c>
      <c r="E83" s="30">
        <v>83</v>
      </c>
      <c r="F83" s="29" t="s">
        <v>32</v>
      </c>
    </row>
    <row r="84" spans="1:6" ht="15.75">
      <c r="A84" s="115"/>
      <c r="B84" s="115"/>
      <c r="C84" s="29" t="s">
        <v>160</v>
      </c>
      <c r="D84" s="30">
        <v>11</v>
      </c>
      <c r="E84" s="30">
        <v>84</v>
      </c>
      <c r="F84" s="29" t="s">
        <v>79</v>
      </c>
    </row>
    <row r="85" spans="1:6" ht="15.75">
      <c r="A85" s="115"/>
      <c r="B85" s="115"/>
      <c r="C85" s="29" t="s">
        <v>161</v>
      </c>
      <c r="D85" s="30">
        <v>12</v>
      </c>
      <c r="E85" s="30">
        <v>84</v>
      </c>
      <c r="F85" s="29" t="s">
        <v>105</v>
      </c>
    </row>
    <row r="86" spans="1:6" ht="23.25">
      <c r="A86" s="31"/>
      <c r="B86" s="32"/>
      <c r="C86" s="33"/>
      <c r="D86" s="33"/>
      <c r="E86" s="33"/>
      <c r="F86" s="33"/>
    </row>
    <row r="87" spans="1:6" ht="15.75">
      <c r="A87" s="114">
        <v>0.42708333333333331</v>
      </c>
      <c r="B87" s="117">
        <v>10</v>
      </c>
      <c r="C87" s="34" t="s">
        <v>162</v>
      </c>
      <c r="D87" s="35">
        <v>9</v>
      </c>
      <c r="E87" s="35">
        <v>125</v>
      </c>
      <c r="F87" s="34" t="s">
        <v>129</v>
      </c>
    </row>
    <row r="88" spans="1:6" ht="15.75">
      <c r="A88" s="115"/>
      <c r="B88" s="115"/>
      <c r="C88" s="34" t="s">
        <v>163</v>
      </c>
      <c r="D88" s="35">
        <v>10</v>
      </c>
      <c r="E88" s="35">
        <v>120</v>
      </c>
      <c r="F88" s="34" t="s">
        <v>140</v>
      </c>
    </row>
    <row r="89" spans="1:6" ht="23.25">
      <c r="A89" s="31"/>
      <c r="B89" s="32"/>
      <c r="C89" s="33"/>
      <c r="D89" s="33"/>
      <c r="E89" s="33"/>
      <c r="F89" s="33"/>
    </row>
    <row r="90" spans="1:6" ht="15.75">
      <c r="A90" s="114">
        <v>0.43055555555555558</v>
      </c>
      <c r="B90" s="116">
        <v>1</v>
      </c>
      <c r="C90" s="29" t="s">
        <v>164</v>
      </c>
      <c r="D90" s="30">
        <v>12</v>
      </c>
      <c r="E90" s="30">
        <v>82</v>
      </c>
      <c r="F90" s="29" t="s">
        <v>8</v>
      </c>
    </row>
    <row r="91" spans="1:6" ht="15.75">
      <c r="A91" s="115"/>
      <c r="B91" s="115"/>
      <c r="C91" s="29" t="s">
        <v>165</v>
      </c>
      <c r="D91" s="30">
        <v>11</v>
      </c>
      <c r="E91" s="30">
        <v>83</v>
      </c>
      <c r="F91" s="29" t="s">
        <v>1</v>
      </c>
    </row>
    <row r="92" spans="1:6" ht="15.75">
      <c r="A92" s="115"/>
      <c r="B92" s="115"/>
      <c r="C92" s="29" t="s">
        <v>166</v>
      </c>
      <c r="D92" s="30">
        <v>12</v>
      </c>
      <c r="E92" s="30">
        <v>83</v>
      </c>
      <c r="F92" s="29" t="s">
        <v>20</v>
      </c>
    </row>
    <row r="93" spans="1:6" ht="23.25">
      <c r="A93" s="31"/>
      <c r="B93" s="32"/>
      <c r="C93" s="33"/>
      <c r="D93" s="33"/>
      <c r="E93" s="33"/>
      <c r="F93" s="33"/>
    </row>
    <row r="94" spans="1:6" ht="15.75">
      <c r="A94" s="114">
        <v>0.43402777777777779</v>
      </c>
      <c r="B94" s="117">
        <v>10</v>
      </c>
      <c r="C94" s="34" t="s">
        <v>167</v>
      </c>
      <c r="D94" s="35">
        <v>12</v>
      </c>
      <c r="E94" s="35">
        <v>130</v>
      </c>
      <c r="F94" s="34" t="s">
        <v>140</v>
      </c>
    </row>
    <row r="95" spans="1:6" ht="15.75">
      <c r="A95" s="115"/>
      <c r="B95" s="115"/>
      <c r="C95" s="34" t="s">
        <v>168</v>
      </c>
      <c r="D95" s="35">
        <v>9</v>
      </c>
      <c r="E95" s="35">
        <v>130</v>
      </c>
      <c r="F95" s="34" t="s">
        <v>129</v>
      </c>
    </row>
    <row r="96" spans="1:6" ht="23.25">
      <c r="A96" s="31"/>
      <c r="B96" s="32"/>
      <c r="C96" s="33"/>
      <c r="D96" s="33"/>
      <c r="E96" s="33"/>
      <c r="F96" s="33"/>
    </row>
    <row r="97" spans="1:6" ht="15.75">
      <c r="A97" s="114">
        <v>0.4375</v>
      </c>
      <c r="B97" s="116">
        <v>1</v>
      </c>
      <c r="C97" s="29" t="s">
        <v>169</v>
      </c>
      <c r="D97" s="30">
        <v>11</v>
      </c>
      <c r="E97" s="30">
        <v>73</v>
      </c>
      <c r="F97" s="29" t="s">
        <v>44</v>
      </c>
    </row>
    <row r="98" spans="1:6" ht="15.75">
      <c r="A98" s="115"/>
      <c r="B98" s="115"/>
      <c r="C98" s="29" t="s">
        <v>170</v>
      </c>
      <c r="D98" s="30">
        <v>12</v>
      </c>
      <c r="E98" s="30">
        <v>76</v>
      </c>
      <c r="F98" s="29" t="s">
        <v>79</v>
      </c>
    </row>
    <row r="99" spans="1:6" ht="15.75">
      <c r="A99" s="115"/>
      <c r="B99" s="115"/>
      <c r="C99" s="29" t="s">
        <v>171</v>
      </c>
      <c r="D99" s="30">
        <v>11</v>
      </c>
      <c r="E99" s="30">
        <v>79</v>
      </c>
      <c r="F99" s="29" t="s">
        <v>55</v>
      </c>
    </row>
  </sheetData>
  <mergeCells count="50">
    <mergeCell ref="A97:A99"/>
    <mergeCell ref="B97:B99"/>
    <mergeCell ref="A71:A73"/>
    <mergeCell ref="A75:A77"/>
    <mergeCell ref="B75:B77"/>
    <mergeCell ref="A79:A81"/>
    <mergeCell ref="B79:B81"/>
    <mergeCell ref="A83:A85"/>
    <mergeCell ref="B83:B85"/>
    <mergeCell ref="A87:A88"/>
    <mergeCell ref="B87:B88"/>
    <mergeCell ref="A90:A92"/>
    <mergeCell ref="B90:B92"/>
    <mergeCell ref="A94:A95"/>
    <mergeCell ref="B94:B95"/>
    <mergeCell ref="A63:A65"/>
    <mergeCell ref="B63:B65"/>
    <mergeCell ref="A67:A69"/>
    <mergeCell ref="B67:B69"/>
    <mergeCell ref="B71:B73"/>
    <mergeCell ref="A50:A52"/>
    <mergeCell ref="B50:B52"/>
    <mergeCell ref="A55:A57"/>
    <mergeCell ref="B55:B57"/>
    <mergeCell ref="A59:A61"/>
    <mergeCell ref="B59:B61"/>
    <mergeCell ref="A38:A40"/>
    <mergeCell ref="B38:B40"/>
    <mergeCell ref="B42:B44"/>
    <mergeCell ref="A42:A44"/>
    <mergeCell ref="A46:A48"/>
    <mergeCell ref="B46:B48"/>
    <mergeCell ref="A26:A28"/>
    <mergeCell ref="B26:B28"/>
    <mergeCell ref="A30:A32"/>
    <mergeCell ref="B30:B32"/>
    <mergeCell ref="A34:A36"/>
    <mergeCell ref="B34:B36"/>
    <mergeCell ref="B14:B16"/>
    <mergeCell ref="A14:A16"/>
    <mergeCell ref="A18:A20"/>
    <mergeCell ref="B18:B20"/>
    <mergeCell ref="A22:A24"/>
    <mergeCell ref="B22:B24"/>
    <mergeCell ref="A2:A4"/>
    <mergeCell ref="B2:B4"/>
    <mergeCell ref="A6:A8"/>
    <mergeCell ref="B6:B8"/>
    <mergeCell ref="A10:A12"/>
    <mergeCell ref="B10:B1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29"/>
  <sheetViews>
    <sheetView workbookViewId="0"/>
  </sheetViews>
  <sheetFormatPr defaultColWidth="10.109375" defaultRowHeight="15" customHeight="1"/>
  <cols>
    <col min="1" max="1" width="8.33203125" customWidth="1"/>
    <col min="2" max="2" width="3.33203125" customWidth="1"/>
    <col min="3" max="3" width="6.6640625" customWidth="1"/>
    <col min="4" max="4" width="81.77734375" customWidth="1"/>
  </cols>
  <sheetData>
    <row r="1" spans="1:4">
      <c r="B1" s="38" t="s">
        <v>172</v>
      </c>
      <c r="C1" s="38" t="s">
        <v>173</v>
      </c>
      <c r="D1" s="38" t="s">
        <v>174</v>
      </c>
    </row>
    <row r="2" spans="1:4">
      <c r="A2" s="38" t="s">
        <v>175</v>
      </c>
      <c r="B2" s="38">
        <v>4</v>
      </c>
      <c r="C2" s="38">
        <v>354</v>
      </c>
      <c r="D2" s="39" t="s">
        <v>176</v>
      </c>
    </row>
    <row r="3" spans="1:4">
      <c r="A3" s="38" t="s">
        <v>177</v>
      </c>
      <c r="B3" s="38">
        <v>4</v>
      </c>
      <c r="C3" s="38">
        <v>406</v>
      </c>
      <c r="D3" s="39" t="s">
        <v>178</v>
      </c>
    </row>
    <row r="4" spans="1:4">
      <c r="A4" s="38" t="s">
        <v>179</v>
      </c>
      <c r="B4" s="38">
        <v>5</v>
      </c>
      <c r="C4" s="38">
        <v>505</v>
      </c>
      <c r="D4" s="38" t="s">
        <v>180</v>
      </c>
    </row>
    <row r="5" spans="1:4">
      <c r="A5" s="38" t="s">
        <v>181</v>
      </c>
      <c r="B5" s="38">
        <v>4</v>
      </c>
      <c r="C5" s="38">
        <v>300</v>
      </c>
      <c r="D5" s="38" t="s">
        <v>182</v>
      </c>
    </row>
    <row r="6" spans="1:4">
      <c r="A6" s="38" t="s">
        <v>183</v>
      </c>
      <c r="B6" s="38">
        <v>3</v>
      </c>
      <c r="C6" s="38">
        <v>180</v>
      </c>
      <c r="D6" s="38" t="s">
        <v>184</v>
      </c>
    </row>
    <row r="7" spans="1:4">
      <c r="A7" s="38" t="s">
        <v>185</v>
      </c>
      <c r="B7" s="38">
        <v>4</v>
      </c>
      <c r="C7" s="38">
        <v>408</v>
      </c>
      <c r="D7" s="39" t="s">
        <v>186</v>
      </c>
    </row>
    <row r="8" spans="1:4">
      <c r="A8" s="38" t="s">
        <v>187</v>
      </c>
      <c r="B8" s="38">
        <v>4</v>
      </c>
      <c r="C8" s="38">
        <v>372</v>
      </c>
      <c r="D8" s="38" t="s">
        <v>188</v>
      </c>
    </row>
    <row r="9" spans="1:4">
      <c r="A9" s="38" t="s">
        <v>189</v>
      </c>
      <c r="B9" s="38">
        <v>3</v>
      </c>
      <c r="C9" s="38">
        <v>160</v>
      </c>
      <c r="D9" s="39" t="s">
        <v>190</v>
      </c>
    </row>
    <row r="10" spans="1:4">
      <c r="A10" s="38" t="s">
        <v>191</v>
      </c>
      <c r="B10" s="38">
        <v>5</v>
      </c>
      <c r="C10" s="38">
        <v>505</v>
      </c>
      <c r="D10" s="38" t="s">
        <v>192</v>
      </c>
    </row>
    <row r="11" spans="1:4">
      <c r="A11" s="38" t="s">
        <v>193</v>
      </c>
      <c r="B11" s="38">
        <v>36</v>
      </c>
      <c r="C11" s="38">
        <f>SUM(C2:C10)</f>
        <v>3190</v>
      </c>
    </row>
    <row r="12" spans="1:4">
      <c r="A12" s="38"/>
      <c r="B12" s="38"/>
    </row>
    <row r="13" spans="1:4">
      <c r="A13" s="38" t="s">
        <v>194</v>
      </c>
      <c r="B13" s="38">
        <v>4</v>
      </c>
      <c r="C13" s="38">
        <v>390</v>
      </c>
      <c r="D13" s="39" t="s">
        <v>195</v>
      </c>
    </row>
    <row r="14" spans="1:4">
      <c r="A14" s="38" t="s">
        <v>196</v>
      </c>
      <c r="B14" s="38">
        <v>3</v>
      </c>
      <c r="C14" s="38">
        <v>167</v>
      </c>
      <c r="D14" s="39" t="s">
        <v>197</v>
      </c>
    </row>
    <row r="15" spans="1:4">
      <c r="A15" s="38" t="s">
        <v>198</v>
      </c>
      <c r="B15" s="38">
        <v>4</v>
      </c>
      <c r="C15" s="38">
        <v>360</v>
      </c>
      <c r="D15" s="39" t="s">
        <v>199</v>
      </c>
    </row>
    <row r="16" spans="1:4">
      <c r="A16" s="38" t="s">
        <v>200</v>
      </c>
      <c r="B16" s="38">
        <v>4</v>
      </c>
      <c r="C16" s="38">
        <v>405</v>
      </c>
      <c r="D16" s="39" t="s">
        <v>201</v>
      </c>
    </row>
    <row r="17" spans="1:4">
      <c r="A17" s="38" t="s">
        <v>202</v>
      </c>
      <c r="B17" s="38">
        <v>3</v>
      </c>
      <c r="C17" s="38">
        <v>170</v>
      </c>
      <c r="D17" s="38" t="s">
        <v>203</v>
      </c>
    </row>
    <row r="18" spans="1:4">
      <c r="A18" s="38" t="s">
        <v>204</v>
      </c>
      <c r="B18" s="38">
        <v>5</v>
      </c>
      <c r="C18" s="38">
        <v>505</v>
      </c>
      <c r="D18" s="39" t="s">
        <v>205</v>
      </c>
    </row>
    <row r="19" spans="1:4">
      <c r="A19" s="38" t="s">
        <v>206</v>
      </c>
      <c r="B19" s="38">
        <v>3</v>
      </c>
      <c r="C19" s="38">
        <v>142</v>
      </c>
      <c r="D19" s="38" t="s">
        <v>207</v>
      </c>
    </row>
    <row r="20" spans="1:4">
      <c r="A20" s="38" t="s">
        <v>208</v>
      </c>
      <c r="B20" s="38">
        <v>4</v>
      </c>
      <c r="C20" s="38">
        <v>419</v>
      </c>
      <c r="D20" s="38" t="s">
        <v>209</v>
      </c>
    </row>
    <row r="21" spans="1:4">
      <c r="A21" s="38" t="s">
        <v>210</v>
      </c>
      <c r="B21" s="38">
        <v>4</v>
      </c>
      <c r="C21" s="38">
        <v>407</v>
      </c>
      <c r="D21" s="39" t="s">
        <v>211</v>
      </c>
    </row>
    <row r="22" spans="1:4">
      <c r="A22" s="38" t="s">
        <v>212</v>
      </c>
      <c r="B22" s="38">
        <v>34</v>
      </c>
      <c r="C22" s="38">
        <f>SUM(C13:C21)</f>
        <v>2965</v>
      </c>
    </row>
    <row r="24" spans="1:4">
      <c r="A24" s="38" t="s">
        <v>213</v>
      </c>
      <c r="B24" s="38">
        <v>70</v>
      </c>
      <c r="C24" s="38">
        <v>6155</v>
      </c>
    </row>
    <row r="26" spans="1:4">
      <c r="A26" s="40" t="s">
        <v>214</v>
      </c>
    </row>
    <row r="27" spans="1:4">
      <c r="A27" s="40" t="s">
        <v>215</v>
      </c>
    </row>
    <row r="28" spans="1:4">
      <c r="A28" s="40" t="s">
        <v>216</v>
      </c>
    </row>
    <row r="29" spans="1:4">
      <c r="A29" s="40" t="s">
        <v>217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0.109375" defaultRowHeight="15" customHeight="1"/>
  <cols>
    <col min="1" max="1" width="4.6640625" customWidth="1"/>
    <col min="2" max="26" width="9.6640625" customWidth="1"/>
  </cols>
  <sheetData>
    <row r="1" spans="1:26" ht="24" customHeight="1">
      <c r="A1" s="41" t="s">
        <v>218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 t="s">
        <v>219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 t="s">
        <v>220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>
      <c r="A5" s="16" t="s">
        <v>221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3">
        <v>1</v>
      </c>
      <c r="B6" s="1" t="s">
        <v>222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3">
        <v>2</v>
      </c>
      <c r="B7" s="1" t="s">
        <v>223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3">
        <v>3</v>
      </c>
      <c r="B8" s="1" t="s">
        <v>224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3">
        <v>4</v>
      </c>
      <c r="B9" s="1" t="s">
        <v>225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3">
        <v>5</v>
      </c>
      <c r="B10" s="1" t="s">
        <v>226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>
      <c r="A12" s="16" t="s">
        <v>227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3">
        <v>1</v>
      </c>
      <c r="B13" s="1" t="s">
        <v>228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3">
        <v>2</v>
      </c>
      <c r="B14" s="1" t="s">
        <v>229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3">
        <v>3</v>
      </c>
      <c r="B15" s="1" t="s">
        <v>230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3">
        <v>4</v>
      </c>
      <c r="B16" s="1" t="s">
        <v>231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3">
        <v>5</v>
      </c>
      <c r="B17" s="1" t="s">
        <v>232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>
      <c r="A19" s="16" t="s">
        <v>233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3">
        <v>1</v>
      </c>
      <c r="B20" s="1" t="s">
        <v>234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">
        <v>2</v>
      </c>
      <c r="B21" s="1" t="s">
        <v>235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">
        <v>3</v>
      </c>
      <c r="B22" s="1" t="s">
        <v>236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>
        <v>4</v>
      </c>
      <c r="B23" s="1" t="s">
        <v>237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">
        <v>5</v>
      </c>
      <c r="B24" s="1" t="s">
        <v>238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6" t="s">
        <v>239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">
        <v>1</v>
      </c>
      <c r="B27" s="1" t="s">
        <v>240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3">
        <v>2</v>
      </c>
      <c r="B28" s="1" t="s">
        <v>241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">
        <v>3</v>
      </c>
      <c r="B29" s="1" t="s">
        <v>242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">
        <v>4</v>
      </c>
      <c r="B30" s="1" t="s">
        <v>243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3">
        <v>5</v>
      </c>
      <c r="B31" s="1" t="s">
        <v>244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6" t="s">
        <v>245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3">
        <v>1</v>
      </c>
      <c r="B34" s="1" t="s">
        <v>246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3">
        <v>2</v>
      </c>
      <c r="B35" s="1" t="s">
        <v>247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">
        <v>3</v>
      </c>
      <c r="B36" s="1" t="s">
        <v>248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3">
        <v>4</v>
      </c>
      <c r="B37" s="1" t="s">
        <v>249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3">
        <v>5</v>
      </c>
      <c r="B38" s="1" t="s">
        <v>250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.25" right="0.25" top="0.8" bottom="0.5" header="0" footer="0"/>
  <pageSetup scale="112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10.109375" defaultRowHeight="15" customHeight="1"/>
  <cols>
    <col min="1" max="1" width="4.6640625" customWidth="1"/>
    <col min="2" max="2" width="24.109375" customWidth="1"/>
    <col min="3" max="3" width="24.33203125" customWidth="1"/>
    <col min="4" max="4" width="7.33203125" customWidth="1"/>
    <col min="5" max="25" width="5.6640625" customWidth="1"/>
    <col min="26" max="26" width="9.6640625" customWidth="1"/>
  </cols>
  <sheetData>
    <row r="1" spans="1:26" ht="23.25">
      <c r="A1" s="1"/>
      <c r="B1" s="42" t="s">
        <v>251</v>
      </c>
      <c r="C1" s="4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1"/>
      <c r="B2" s="16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>
      <c r="A3" s="1"/>
      <c r="B3" s="44" t="s">
        <v>252</v>
      </c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45" t="s">
        <v>253</v>
      </c>
      <c r="D4" s="46">
        <v>4</v>
      </c>
      <c r="E4" s="46">
        <v>4</v>
      </c>
      <c r="F4" s="46">
        <v>5</v>
      </c>
      <c r="G4" s="46">
        <v>4</v>
      </c>
      <c r="H4" s="46">
        <v>3</v>
      </c>
      <c r="I4" s="46">
        <v>4</v>
      </c>
      <c r="J4" s="46">
        <v>4</v>
      </c>
      <c r="K4" s="46">
        <v>3</v>
      </c>
      <c r="L4" s="46">
        <v>5</v>
      </c>
      <c r="M4" s="46">
        <f>SUM(D4:L4)</f>
        <v>36</v>
      </c>
      <c r="N4" s="46">
        <v>4</v>
      </c>
      <c r="O4" s="46">
        <v>3</v>
      </c>
      <c r="P4" s="46">
        <v>4</v>
      </c>
      <c r="Q4" s="46">
        <v>4</v>
      </c>
      <c r="R4" s="46">
        <v>3</v>
      </c>
      <c r="S4" s="46">
        <v>5</v>
      </c>
      <c r="T4" s="46">
        <v>3</v>
      </c>
      <c r="U4" s="46">
        <v>4</v>
      </c>
      <c r="V4" s="46">
        <v>4</v>
      </c>
      <c r="W4" s="46">
        <f>SUM(N4:V4)</f>
        <v>34</v>
      </c>
      <c r="X4" s="46">
        <f>M4+W4</f>
        <v>70</v>
      </c>
      <c r="Y4" s="1"/>
      <c r="Z4" s="1"/>
    </row>
    <row r="5" spans="1:26" ht="18">
      <c r="A5" s="47"/>
      <c r="B5" s="48"/>
      <c r="C5" s="49" t="s">
        <v>254</v>
      </c>
      <c r="D5" s="50" t="str">
        <f>'Invite List'!B5</f>
        <v>Bishop Neumann</v>
      </c>
      <c r="E5" s="3"/>
      <c r="F5" s="3"/>
      <c r="G5" s="3"/>
      <c r="H5" s="3"/>
      <c r="I5" s="3"/>
      <c r="J5" s="3"/>
      <c r="K5" s="3"/>
      <c r="L5" s="3"/>
      <c r="M5" s="1"/>
      <c r="N5" s="50" t="str">
        <f>'Invite List'!B5</f>
        <v>Bishop Neumann</v>
      </c>
      <c r="O5" s="3"/>
      <c r="P5" s="3"/>
      <c r="Q5" s="3"/>
      <c r="R5" s="3"/>
      <c r="S5" s="3"/>
      <c r="T5" s="3"/>
      <c r="U5" s="3"/>
      <c r="V5" s="3"/>
      <c r="W5" s="3"/>
      <c r="X5" s="3"/>
      <c r="Y5" s="51" t="s">
        <v>95</v>
      </c>
      <c r="Z5" s="1"/>
    </row>
    <row r="6" spans="1:26">
      <c r="A6" s="3"/>
      <c r="B6" s="1" t="s">
        <v>92</v>
      </c>
      <c r="C6" s="1"/>
      <c r="D6" s="52">
        <v>1</v>
      </c>
      <c r="E6" s="52">
        <f>$D$16+1</f>
        <v>2</v>
      </c>
      <c r="F6" s="52">
        <f>$E$16+1</f>
        <v>3</v>
      </c>
      <c r="G6" s="52">
        <f>$F$16+1</f>
        <v>4</v>
      </c>
      <c r="H6" s="52">
        <f>$G$16+1</f>
        <v>5</v>
      </c>
      <c r="I6" s="52">
        <f>$H$16+1</f>
        <v>6</v>
      </c>
      <c r="J6" s="52">
        <f>$I$16+1</f>
        <v>7</v>
      </c>
      <c r="K6" s="52">
        <f>$J$16+1</f>
        <v>8</v>
      </c>
      <c r="L6" s="52">
        <f>$K$16+1</f>
        <v>9</v>
      </c>
      <c r="M6" s="52" t="s">
        <v>255</v>
      </c>
      <c r="N6" s="52">
        <f>$L$16+1</f>
        <v>10</v>
      </c>
      <c r="O6" s="52">
        <f>$N$16+1</f>
        <v>11</v>
      </c>
      <c r="P6" s="52">
        <f>$O$16+1</f>
        <v>12</v>
      </c>
      <c r="Q6" s="52">
        <f>$P$16+1</f>
        <v>13</v>
      </c>
      <c r="R6" s="52">
        <f>$Q$16+1</f>
        <v>14</v>
      </c>
      <c r="S6" s="52">
        <f>$R$16+1</f>
        <v>15</v>
      </c>
      <c r="T6" s="52">
        <f>$S$16+1</f>
        <v>16</v>
      </c>
      <c r="U6" s="52">
        <f>$T$16+1</f>
        <v>17</v>
      </c>
      <c r="V6" s="52">
        <f>$U$16+1</f>
        <v>18</v>
      </c>
      <c r="W6" s="52" t="s">
        <v>256</v>
      </c>
      <c r="X6" s="52" t="s">
        <v>213</v>
      </c>
      <c r="Y6" s="53" t="s">
        <v>94</v>
      </c>
      <c r="Z6" s="1"/>
    </row>
    <row r="7" spans="1:26" ht="18">
      <c r="A7" s="3">
        <v>1</v>
      </c>
      <c r="B7" s="1" t="str">
        <f>'Invite List'!B6</f>
        <v>Steven Sladky (BN)</v>
      </c>
      <c r="C7" s="50" t="str">
        <f>'Invite List'!B5</f>
        <v>Bishop Neumann</v>
      </c>
      <c r="D7" s="54">
        <v>4</v>
      </c>
      <c r="E7" s="54">
        <v>4</v>
      </c>
      <c r="F7" s="54">
        <v>5</v>
      </c>
      <c r="G7" s="54">
        <v>6</v>
      </c>
      <c r="H7" s="54">
        <v>3</v>
      </c>
      <c r="I7" s="54">
        <v>5</v>
      </c>
      <c r="J7" s="54">
        <v>4</v>
      </c>
      <c r="K7" s="54">
        <v>5</v>
      </c>
      <c r="L7" s="54">
        <v>5</v>
      </c>
      <c r="M7" s="46">
        <f t="shared" ref="M7:M11" si="0">SUM(D7:L7)</f>
        <v>41</v>
      </c>
      <c r="N7" s="54">
        <v>5</v>
      </c>
      <c r="O7" s="54">
        <v>3</v>
      </c>
      <c r="P7" s="54">
        <v>3</v>
      </c>
      <c r="Q7" s="54">
        <v>3</v>
      </c>
      <c r="R7" s="54">
        <v>4</v>
      </c>
      <c r="S7" s="54">
        <v>7</v>
      </c>
      <c r="T7" s="54">
        <v>3</v>
      </c>
      <c r="U7" s="54">
        <v>5</v>
      </c>
      <c r="V7" s="54">
        <v>5</v>
      </c>
      <c r="W7" s="46">
        <f t="shared" ref="W7:W11" si="1">SUM(N7:V7)</f>
        <v>38</v>
      </c>
      <c r="X7" s="46">
        <f t="shared" ref="X7:X11" si="2">+M7+W7</f>
        <v>79</v>
      </c>
      <c r="Y7" s="3"/>
      <c r="Z7" s="1"/>
    </row>
    <row r="8" spans="1:26" ht="18">
      <c r="A8" s="3">
        <f>$A$17+1</f>
        <v>2</v>
      </c>
      <c r="B8" s="1" t="str">
        <f>'Invite List'!B7</f>
        <v>No Golfer (BN)</v>
      </c>
      <c r="C8" s="50" t="str">
        <f>'Invite List'!B5</f>
        <v>Bishop Neumann</v>
      </c>
      <c r="D8" s="54">
        <v>1000</v>
      </c>
      <c r="E8" s="3"/>
      <c r="F8" s="3"/>
      <c r="G8" s="3"/>
      <c r="H8" s="3"/>
      <c r="I8" s="3"/>
      <c r="J8" s="3"/>
      <c r="K8" s="3"/>
      <c r="L8" s="3"/>
      <c r="M8" s="46">
        <f t="shared" si="0"/>
        <v>1000</v>
      </c>
      <c r="N8" s="54">
        <v>1000</v>
      </c>
      <c r="O8" s="3"/>
      <c r="P8" s="3"/>
      <c r="Q8" s="3"/>
      <c r="R8" s="3"/>
      <c r="S8" s="3"/>
      <c r="T8" s="3"/>
      <c r="U8" s="3"/>
      <c r="V8" s="3"/>
      <c r="W8" s="46">
        <f t="shared" si="1"/>
        <v>1000</v>
      </c>
      <c r="X8" s="46">
        <f t="shared" si="2"/>
        <v>2000</v>
      </c>
      <c r="Y8" s="3"/>
      <c r="Z8" s="1"/>
    </row>
    <row r="9" spans="1:26" ht="18">
      <c r="A9" s="3">
        <f>$A$18+1</f>
        <v>3</v>
      </c>
      <c r="B9" s="1" t="str">
        <f>'Invite List'!B8</f>
        <v>Carter Malina (BN)</v>
      </c>
      <c r="C9" s="50" t="str">
        <f>'Invite List'!B5</f>
        <v>Bishop Neumann</v>
      </c>
      <c r="D9" s="54">
        <v>5</v>
      </c>
      <c r="E9" s="54">
        <v>11</v>
      </c>
      <c r="F9" s="54">
        <v>9</v>
      </c>
      <c r="G9" s="54">
        <v>6</v>
      </c>
      <c r="H9" s="54">
        <v>5</v>
      </c>
      <c r="I9" s="54">
        <v>13</v>
      </c>
      <c r="J9" s="54">
        <v>7</v>
      </c>
      <c r="K9" s="54">
        <v>9</v>
      </c>
      <c r="L9" s="54">
        <v>7</v>
      </c>
      <c r="M9" s="46">
        <f t="shared" si="0"/>
        <v>72</v>
      </c>
      <c r="N9" s="54">
        <v>6</v>
      </c>
      <c r="O9" s="54">
        <v>4</v>
      </c>
      <c r="P9" s="54">
        <v>4</v>
      </c>
      <c r="Q9" s="54">
        <v>6</v>
      </c>
      <c r="R9" s="54">
        <v>7</v>
      </c>
      <c r="S9" s="54">
        <v>6</v>
      </c>
      <c r="T9" s="54">
        <v>5</v>
      </c>
      <c r="U9" s="54">
        <v>8</v>
      </c>
      <c r="V9" s="54">
        <v>10</v>
      </c>
      <c r="W9" s="46">
        <f t="shared" si="1"/>
        <v>56</v>
      </c>
      <c r="X9" s="46">
        <f t="shared" si="2"/>
        <v>128</v>
      </c>
      <c r="Y9" s="3"/>
      <c r="Z9" s="1"/>
    </row>
    <row r="10" spans="1:26" ht="18">
      <c r="A10" s="3">
        <f>$A$19+1</f>
        <v>4</v>
      </c>
      <c r="B10" s="1" t="str">
        <f>'Invite List'!B9</f>
        <v>Camdin McGuigan (BN)</v>
      </c>
      <c r="C10" s="50" t="str">
        <f>'Invite List'!B5</f>
        <v>Bishop Neumann</v>
      </c>
      <c r="D10" s="54">
        <v>7</v>
      </c>
      <c r="E10" s="54">
        <v>10</v>
      </c>
      <c r="F10" s="54">
        <v>6</v>
      </c>
      <c r="G10" s="54">
        <v>7</v>
      </c>
      <c r="H10" s="54">
        <v>5</v>
      </c>
      <c r="I10" s="54">
        <v>12</v>
      </c>
      <c r="J10" s="54">
        <v>8</v>
      </c>
      <c r="K10" s="54">
        <v>5</v>
      </c>
      <c r="L10" s="54">
        <v>9</v>
      </c>
      <c r="M10" s="46">
        <f t="shared" si="0"/>
        <v>69</v>
      </c>
      <c r="N10" s="54">
        <v>11</v>
      </c>
      <c r="O10" s="54">
        <v>5</v>
      </c>
      <c r="P10" s="54">
        <v>6</v>
      </c>
      <c r="Q10" s="54">
        <v>5</v>
      </c>
      <c r="R10" s="54">
        <v>6</v>
      </c>
      <c r="S10" s="54">
        <v>9</v>
      </c>
      <c r="T10" s="54">
        <v>4</v>
      </c>
      <c r="U10" s="54">
        <v>8</v>
      </c>
      <c r="V10" s="54">
        <v>7</v>
      </c>
      <c r="W10" s="46">
        <f t="shared" si="1"/>
        <v>61</v>
      </c>
      <c r="X10" s="46">
        <f t="shared" si="2"/>
        <v>130</v>
      </c>
      <c r="Y10" s="3"/>
      <c r="Z10" s="1"/>
    </row>
    <row r="11" spans="1:26" ht="18">
      <c r="A11" s="3">
        <f>$A$20+1</f>
        <v>5</v>
      </c>
      <c r="B11" s="1" t="str">
        <f>'Invite List'!B10</f>
        <v>Remington Musgrove (BN)</v>
      </c>
      <c r="C11" s="50" t="str">
        <f>'Invite List'!B5</f>
        <v>Bishop Neumann</v>
      </c>
      <c r="D11" s="54">
        <v>7</v>
      </c>
      <c r="E11" s="54">
        <v>9</v>
      </c>
      <c r="F11" s="54">
        <v>9</v>
      </c>
      <c r="G11" s="54">
        <v>9</v>
      </c>
      <c r="H11" s="54">
        <v>5</v>
      </c>
      <c r="I11" s="54">
        <v>14</v>
      </c>
      <c r="J11" s="54">
        <v>11</v>
      </c>
      <c r="K11" s="54">
        <v>6</v>
      </c>
      <c r="L11" s="54">
        <v>11</v>
      </c>
      <c r="M11" s="46">
        <f t="shared" si="0"/>
        <v>81</v>
      </c>
      <c r="N11" s="54">
        <v>5</v>
      </c>
      <c r="O11" s="54">
        <v>7</v>
      </c>
      <c r="P11" s="54">
        <v>8</v>
      </c>
      <c r="Q11" s="54">
        <v>5</v>
      </c>
      <c r="R11" s="54">
        <v>7</v>
      </c>
      <c r="S11" s="54">
        <v>10</v>
      </c>
      <c r="T11" s="54">
        <v>8</v>
      </c>
      <c r="U11" s="54">
        <v>12</v>
      </c>
      <c r="V11" s="54">
        <v>7</v>
      </c>
      <c r="W11" s="46">
        <f t="shared" si="1"/>
        <v>69</v>
      </c>
      <c r="X11" s="46">
        <f t="shared" si="2"/>
        <v>150</v>
      </c>
      <c r="Y11" s="3"/>
      <c r="Z11" s="1"/>
    </row>
    <row r="12" spans="1:26" ht="18">
      <c r="A12" s="3"/>
      <c r="B12" s="1"/>
      <c r="C12" s="50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5" t="s">
        <v>257</v>
      </c>
      <c r="V12" s="3"/>
      <c r="W12" s="3"/>
      <c r="X12" s="3">
        <f>SUM(X7:X11)</f>
        <v>2487</v>
      </c>
      <c r="Y12" s="3"/>
      <c r="Z12" s="1"/>
    </row>
    <row r="13" spans="1:26">
      <c r="A13" s="3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5" t="s">
        <v>258</v>
      </c>
      <c r="V13" s="3"/>
      <c r="W13" s="3"/>
      <c r="X13" s="3">
        <f>MAX(X7:X11)</f>
        <v>2000</v>
      </c>
      <c r="Y13" s="56">
        <f>X12-X13</f>
        <v>487</v>
      </c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>
      <c r="A15" s="47"/>
      <c r="B15" s="48"/>
      <c r="C15" s="49" t="s">
        <v>254</v>
      </c>
      <c r="D15" s="50" t="str">
        <f>+'Invite List'!$B$12</f>
        <v>Centennial</v>
      </c>
      <c r="E15" s="3"/>
      <c r="F15" s="3"/>
      <c r="G15" s="3"/>
      <c r="H15" s="3"/>
      <c r="I15" s="3"/>
      <c r="J15" s="3"/>
      <c r="K15" s="3"/>
      <c r="L15" s="3"/>
      <c r="M15" s="1"/>
      <c r="N15" s="50" t="str">
        <f>+'Invite List'!$B$12</f>
        <v>Centennial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51" t="s">
        <v>95</v>
      </c>
      <c r="Z15" s="1"/>
    </row>
    <row r="16" spans="1:26">
      <c r="A16" s="3"/>
      <c r="B16" s="1" t="s">
        <v>92</v>
      </c>
      <c r="C16" s="1"/>
      <c r="D16" s="52">
        <v>1</v>
      </c>
      <c r="E16" s="52">
        <f>$D$16+1</f>
        <v>2</v>
      </c>
      <c r="F16" s="52">
        <f>$E$16+1</f>
        <v>3</v>
      </c>
      <c r="G16" s="52">
        <f>$F$16+1</f>
        <v>4</v>
      </c>
      <c r="H16" s="52">
        <f>$G$16+1</f>
        <v>5</v>
      </c>
      <c r="I16" s="52">
        <f>$H$16+1</f>
        <v>6</v>
      </c>
      <c r="J16" s="52">
        <f>$I$16+1</f>
        <v>7</v>
      </c>
      <c r="K16" s="52">
        <f>$J$16+1</f>
        <v>8</v>
      </c>
      <c r="L16" s="52">
        <f>$K$16+1</f>
        <v>9</v>
      </c>
      <c r="M16" s="52" t="s">
        <v>255</v>
      </c>
      <c r="N16" s="52">
        <f>$L$16+1</f>
        <v>10</v>
      </c>
      <c r="O16" s="52">
        <f>$N$16+1</f>
        <v>11</v>
      </c>
      <c r="P16" s="52">
        <f>$O$16+1</f>
        <v>12</v>
      </c>
      <c r="Q16" s="52">
        <f>$P$16+1</f>
        <v>13</v>
      </c>
      <c r="R16" s="52">
        <f>$Q$16+1</f>
        <v>14</v>
      </c>
      <c r="S16" s="52">
        <f>$R$16+1</f>
        <v>15</v>
      </c>
      <c r="T16" s="52">
        <f>$S$16+1</f>
        <v>16</v>
      </c>
      <c r="U16" s="52">
        <f>$T$16+1</f>
        <v>17</v>
      </c>
      <c r="V16" s="52">
        <f>$U$16+1</f>
        <v>18</v>
      </c>
      <c r="W16" s="52" t="s">
        <v>256</v>
      </c>
      <c r="X16" s="52" t="s">
        <v>213</v>
      </c>
      <c r="Y16" s="53" t="s">
        <v>94</v>
      </c>
      <c r="Z16" s="1"/>
    </row>
    <row r="17" spans="1:26" ht="18">
      <c r="A17" s="3">
        <v>1</v>
      </c>
      <c r="B17" s="1" t="str">
        <f>'Invite List'!B13</f>
        <v>Lance Haberman (C)</v>
      </c>
      <c r="C17" s="50" t="str">
        <f>+'Invite List'!$B$12</f>
        <v>Centennial</v>
      </c>
      <c r="D17" s="54">
        <v>5</v>
      </c>
      <c r="E17" s="54">
        <v>5</v>
      </c>
      <c r="F17" s="54">
        <v>6</v>
      </c>
      <c r="G17" s="54">
        <v>4</v>
      </c>
      <c r="H17" s="54">
        <v>5</v>
      </c>
      <c r="I17" s="54">
        <v>7</v>
      </c>
      <c r="J17" s="54">
        <v>6</v>
      </c>
      <c r="K17" s="54">
        <v>4</v>
      </c>
      <c r="L17" s="54">
        <v>6</v>
      </c>
      <c r="M17" s="46">
        <f t="shared" ref="M17:M21" si="3">SUM(D17:L17)</f>
        <v>48</v>
      </c>
      <c r="N17" s="54">
        <v>5</v>
      </c>
      <c r="O17" s="54">
        <v>5</v>
      </c>
      <c r="P17" s="54">
        <v>5</v>
      </c>
      <c r="Q17" s="54">
        <v>7</v>
      </c>
      <c r="R17" s="54">
        <v>4</v>
      </c>
      <c r="S17" s="54">
        <v>7</v>
      </c>
      <c r="T17" s="54">
        <v>5</v>
      </c>
      <c r="U17" s="54">
        <v>6</v>
      </c>
      <c r="V17" s="54">
        <v>7</v>
      </c>
      <c r="W17" s="46">
        <f t="shared" ref="W17:W21" si="4">SUM(N17:V17)</f>
        <v>51</v>
      </c>
      <c r="X17" s="46">
        <f t="shared" ref="X17:X21" si="5">+M17+W17</f>
        <v>99</v>
      </c>
      <c r="Y17" s="3"/>
      <c r="Z17" s="1"/>
    </row>
    <row r="18" spans="1:26" ht="18">
      <c r="A18" s="3">
        <f>$A$17+1</f>
        <v>2</v>
      </c>
      <c r="B18" s="1" t="str">
        <f>'Invite List'!B14</f>
        <v>Alex Hirschfeld (C)</v>
      </c>
      <c r="C18" s="50" t="str">
        <f>+'Invite List'!$B$12</f>
        <v>Centennial</v>
      </c>
      <c r="D18" s="54">
        <v>5</v>
      </c>
      <c r="E18" s="54">
        <v>5</v>
      </c>
      <c r="F18" s="54">
        <v>5</v>
      </c>
      <c r="G18" s="54">
        <v>4</v>
      </c>
      <c r="H18" s="54">
        <v>4</v>
      </c>
      <c r="I18" s="54">
        <v>7</v>
      </c>
      <c r="J18" s="54">
        <v>5</v>
      </c>
      <c r="K18" s="54">
        <v>5</v>
      </c>
      <c r="L18" s="54">
        <v>4</v>
      </c>
      <c r="M18" s="46">
        <f t="shared" si="3"/>
        <v>44</v>
      </c>
      <c r="N18" s="54">
        <v>6</v>
      </c>
      <c r="O18" s="54">
        <v>3</v>
      </c>
      <c r="P18" s="54">
        <v>6</v>
      </c>
      <c r="Q18" s="54">
        <v>5</v>
      </c>
      <c r="R18" s="54">
        <v>3</v>
      </c>
      <c r="S18" s="54">
        <v>7</v>
      </c>
      <c r="T18" s="54">
        <v>3</v>
      </c>
      <c r="U18" s="54">
        <v>5</v>
      </c>
      <c r="V18" s="54">
        <v>5</v>
      </c>
      <c r="W18" s="46">
        <f t="shared" si="4"/>
        <v>43</v>
      </c>
      <c r="X18" s="46">
        <f t="shared" si="5"/>
        <v>87</v>
      </c>
      <c r="Y18" s="3"/>
      <c r="Z18" s="1"/>
    </row>
    <row r="19" spans="1:26" ht="18">
      <c r="A19" s="3">
        <f>$A$18+1</f>
        <v>3</v>
      </c>
      <c r="B19" s="1" t="str">
        <f>'Invite List'!B15</f>
        <v>Samuel Ehlers (C)</v>
      </c>
      <c r="C19" s="50" t="str">
        <f>+'Invite List'!$B$12</f>
        <v>Centennial</v>
      </c>
      <c r="D19" s="54">
        <v>4</v>
      </c>
      <c r="E19" s="54">
        <v>6</v>
      </c>
      <c r="F19" s="54">
        <v>5</v>
      </c>
      <c r="G19" s="54">
        <v>7</v>
      </c>
      <c r="H19" s="54">
        <v>3</v>
      </c>
      <c r="I19" s="54">
        <v>5</v>
      </c>
      <c r="J19" s="54">
        <v>5</v>
      </c>
      <c r="K19" s="54">
        <v>5</v>
      </c>
      <c r="L19" s="54">
        <v>6</v>
      </c>
      <c r="M19" s="46">
        <f t="shared" si="3"/>
        <v>46</v>
      </c>
      <c r="N19" s="54">
        <v>4</v>
      </c>
      <c r="O19" s="54">
        <v>3</v>
      </c>
      <c r="P19" s="54">
        <v>5</v>
      </c>
      <c r="Q19" s="54">
        <v>6</v>
      </c>
      <c r="R19" s="54">
        <v>4</v>
      </c>
      <c r="S19" s="54">
        <v>5</v>
      </c>
      <c r="T19" s="54">
        <v>3</v>
      </c>
      <c r="U19" s="54">
        <v>6</v>
      </c>
      <c r="V19" s="54">
        <v>7</v>
      </c>
      <c r="W19" s="46">
        <f t="shared" si="4"/>
        <v>43</v>
      </c>
      <c r="X19" s="46">
        <f t="shared" si="5"/>
        <v>89</v>
      </c>
      <c r="Y19" s="3"/>
      <c r="Z19" s="1"/>
    </row>
    <row r="20" spans="1:26" ht="18">
      <c r="A20" s="3">
        <f>$A$19+1</f>
        <v>4</v>
      </c>
      <c r="B20" s="1" t="str">
        <f>'Invite List'!B16</f>
        <v>Reiden Fowler (C)</v>
      </c>
      <c r="C20" s="50" t="str">
        <f>+'Invite List'!$B$12</f>
        <v>Centennial</v>
      </c>
      <c r="D20" s="54"/>
      <c r="E20" s="3"/>
      <c r="F20" s="3"/>
      <c r="G20" s="3"/>
      <c r="H20" s="3"/>
      <c r="I20" s="3"/>
      <c r="J20" s="3"/>
      <c r="K20" s="3"/>
      <c r="L20" s="54">
        <v>1000</v>
      </c>
      <c r="M20" s="46">
        <f t="shared" si="3"/>
        <v>1000</v>
      </c>
      <c r="N20" s="54">
        <v>10</v>
      </c>
      <c r="O20" s="54">
        <v>6</v>
      </c>
      <c r="P20" s="54">
        <v>7</v>
      </c>
      <c r="Q20" s="54">
        <v>8</v>
      </c>
      <c r="R20" s="54">
        <v>6</v>
      </c>
      <c r="S20" s="54">
        <v>9</v>
      </c>
      <c r="T20" s="54">
        <v>6</v>
      </c>
      <c r="U20" s="54">
        <v>11</v>
      </c>
      <c r="V20" s="57">
        <v>10</v>
      </c>
      <c r="W20" s="46">
        <f t="shared" si="4"/>
        <v>73</v>
      </c>
      <c r="X20" s="46">
        <f t="shared" si="5"/>
        <v>1073</v>
      </c>
      <c r="Y20" s="3"/>
      <c r="Z20" s="1"/>
    </row>
    <row r="21" spans="1:26" ht="15.75" customHeight="1">
      <c r="A21" s="3">
        <f>$A$20+1</f>
        <v>5</v>
      </c>
      <c r="B21" s="1" t="str">
        <f>'Invite List'!B17</f>
        <v>Micah Richters (C)</v>
      </c>
      <c r="C21" s="50" t="str">
        <f>+'Invite List'!$B$12</f>
        <v>Centennial</v>
      </c>
      <c r="D21" s="54">
        <v>6</v>
      </c>
      <c r="E21" s="54">
        <v>7</v>
      </c>
      <c r="F21" s="54">
        <v>6</v>
      </c>
      <c r="G21" s="54">
        <v>8</v>
      </c>
      <c r="H21" s="54">
        <v>4</v>
      </c>
      <c r="I21" s="54">
        <v>7</v>
      </c>
      <c r="J21" s="54">
        <v>6</v>
      </c>
      <c r="K21" s="54">
        <v>5</v>
      </c>
      <c r="L21" s="54">
        <v>6</v>
      </c>
      <c r="M21" s="46">
        <f t="shared" si="3"/>
        <v>55</v>
      </c>
      <c r="N21" s="54">
        <v>11</v>
      </c>
      <c r="O21" s="54">
        <v>6</v>
      </c>
      <c r="P21" s="54">
        <v>11</v>
      </c>
      <c r="Q21" s="54">
        <v>7</v>
      </c>
      <c r="R21" s="54">
        <v>6</v>
      </c>
      <c r="S21" s="54">
        <v>6</v>
      </c>
      <c r="T21" s="54">
        <v>7</v>
      </c>
      <c r="U21" s="54">
        <v>7</v>
      </c>
      <c r="V21" s="54">
        <v>9</v>
      </c>
      <c r="W21" s="46">
        <f t="shared" si="4"/>
        <v>70</v>
      </c>
      <c r="X21" s="46">
        <f t="shared" si="5"/>
        <v>125</v>
      </c>
      <c r="Y21" s="3"/>
      <c r="Z21" s="1"/>
    </row>
    <row r="22" spans="1:26" ht="15.75" customHeight="1">
      <c r="A22" s="3"/>
      <c r="B22" s="1"/>
      <c r="C22" s="50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55" t="s">
        <v>257</v>
      </c>
      <c r="V22" s="3"/>
      <c r="W22" s="3"/>
      <c r="X22" s="3">
        <f>SUM(X17:X21)</f>
        <v>1473</v>
      </c>
      <c r="Y22" s="3"/>
      <c r="Z22" s="1"/>
    </row>
    <row r="23" spans="1:26" ht="15.75" customHeight="1">
      <c r="A23" s="3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55" t="s">
        <v>258</v>
      </c>
      <c r="V23" s="3"/>
      <c r="W23" s="3"/>
      <c r="X23" s="3">
        <f>MAX(X17:X21)</f>
        <v>1073</v>
      </c>
      <c r="Y23" s="56">
        <f>X22-X23</f>
        <v>400</v>
      </c>
      <c r="Z23" s="1"/>
    </row>
    <row r="24" spans="1:26" ht="15.75" customHeight="1">
      <c r="A24" s="3"/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1"/>
    </row>
    <row r="25" spans="1:26" ht="15.75" customHeight="1">
      <c r="A25" s="47"/>
      <c r="B25" s="48"/>
      <c r="C25" s="49" t="s">
        <v>254</v>
      </c>
      <c r="D25" s="50" t="str">
        <f>'Invite List'!B19</f>
        <v>Elmwood-Murdock</v>
      </c>
      <c r="E25" s="3"/>
      <c r="F25" s="3"/>
      <c r="G25" s="3"/>
      <c r="H25" s="3"/>
      <c r="I25" s="3"/>
      <c r="J25" s="3"/>
      <c r="K25" s="3"/>
      <c r="L25" s="3"/>
      <c r="M25" s="3"/>
      <c r="N25" s="50" t="str">
        <f>'Invite List'!B19</f>
        <v>Elmwood-Murdock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51" t="s">
        <v>95</v>
      </c>
      <c r="Z25" s="1"/>
    </row>
    <row r="26" spans="1:26" ht="15.75" customHeight="1">
      <c r="A26" s="3"/>
      <c r="B26" s="1" t="s">
        <v>92</v>
      </c>
      <c r="C26" s="1"/>
      <c r="D26" s="52">
        <v>1</v>
      </c>
      <c r="E26" s="52">
        <f>$D$26+1</f>
        <v>2</v>
      </c>
      <c r="F26" s="52">
        <f>$E$26+1</f>
        <v>3</v>
      </c>
      <c r="G26" s="52">
        <f>$F$26+1</f>
        <v>4</v>
      </c>
      <c r="H26" s="52">
        <f>$G$26+1</f>
        <v>5</v>
      </c>
      <c r="I26" s="52">
        <f>$H$26+1</f>
        <v>6</v>
      </c>
      <c r="J26" s="52">
        <f>$I$26+1</f>
        <v>7</v>
      </c>
      <c r="K26" s="52">
        <f>$J$26+1</f>
        <v>8</v>
      </c>
      <c r="L26" s="52">
        <f>$K$26+1</f>
        <v>9</v>
      </c>
      <c r="M26" s="52" t="s">
        <v>255</v>
      </c>
      <c r="N26" s="52">
        <f>$L$26+1</f>
        <v>10</v>
      </c>
      <c r="O26" s="52">
        <f>$N$26+1</f>
        <v>11</v>
      </c>
      <c r="P26" s="52">
        <f>$O$26+1</f>
        <v>12</v>
      </c>
      <c r="Q26" s="52">
        <f>$P$26+1</f>
        <v>13</v>
      </c>
      <c r="R26" s="52">
        <f>$Q$26+1</f>
        <v>14</v>
      </c>
      <c r="S26" s="52">
        <f>$R$26+1</f>
        <v>15</v>
      </c>
      <c r="T26" s="52">
        <f>$S$26+1</f>
        <v>16</v>
      </c>
      <c r="U26" s="52">
        <f>$T$26+1</f>
        <v>17</v>
      </c>
      <c r="V26" s="52">
        <f>$U$26+1</f>
        <v>18</v>
      </c>
      <c r="W26" s="52" t="s">
        <v>256</v>
      </c>
      <c r="X26" s="52" t="s">
        <v>213</v>
      </c>
      <c r="Y26" s="53" t="s">
        <v>94</v>
      </c>
      <c r="Z26" s="1"/>
    </row>
    <row r="27" spans="1:26" ht="15.75" customHeight="1">
      <c r="A27" s="3">
        <v>1</v>
      </c>
      <c r="B27" s="1" t="str">
        <f>'Invite List'!B20</f>
        <v>Nathan Lockman (EM)</v>
      </c>
      <c r="C27" s="50" t="str">
        <f>'Invite List'!B19</f>
        <v>Elmwood-Murdock</v>
      </c>
      <c r="D27" s="54">
        <v>5</v>
      </c>
      <c r="E27" s="54">
        <v>5</v>
      </c>
      <c r="F27" s="54">
        <v>5</v>
      </c>
      <c r="G27" s="54">
        <v>4</v>
      </c>
      <c r="H27" s="54">
        <v>3</v>
      </c>
      <c r="I27" s="54">
        <v>5</v>
      </c>
      <c r="J27" s="54">
        <v>5</v>
      </c>
      <c r="K27" s="54">
        <v>3</v>
      </c>
      <c r="L27" s="54">
        <v>7</v>
      </c>
      <c r="M27" s="46">
        <f t="shared" ref="M27:M31" si="6">SUM(D27:L27)</f>
        <v>42</v>
      </c>
      <c r="N27" s="54">
        <v>5</v>
      </c>
      <c r="O27" s="54">
        <v>4</v>
      </c>
      <c r="P27" s="54">
        <v>4</v>
      </c>
      <c r="Q27" s="54">
        <v>4</v>
      </c>
      <c r="R27" s="54">
        <v>4</v>
      </c>
      <c r="S27" s="54">
        <v>5</v>
      </c>
      <c r="T27" s="54">
        <v>3</v>
      </c>
      <c r="U27" s="54">
        <v>7</v>
      </c>
      <c r="V27" s="54">
        <v>6</v>
      </c>
      <c r="W27" s="46">
        <f t="shared" ref="W27:W31" si="7">SUM(N27:V27)</f>
        <v>42</v>
      </c>
      <c r="X27" s="46">
        <f t="shared" ref="X27:X31" si="8">+M27+W27</f>
        <v>84</v>
      </c>
      <c r="Y27" s="3"/>
      <c r="Z27" s="1"/>
    </row>
    <row r="28" spans="1:26" ht="15.75" customHeight="1">
      <c r="A28" s="3">
        <f>$A$27+1</f>
        <v>2</v>
      </c>
      <c r="B28" s="1" t="str">
        <f>'Invite List'!B21</f>
        <v>Easton Miller (EM)</v>
      </c>
      <c r="C28" s="50" t="str">
        <f>'Invite List'!B19</f>
        <v>Elmwood-Murdock</v>
      </c>
      <c r="D28" s="54">
        <v>5</v>
      </c>
      <c r="E28" s="54">
        <v>5</v>
      </c>
      <c r="F28" s="54">
        <v>6</v>
      </c>
      <c r="G28" s="54">
        <v>4</v>
      </c>
      <c r="H28" s="54">
        <v>5</v>
      </c>
      <c r="I28" s="54">
        <v>6</v>
      </c>
      <c r="J28" s="54">
        <v>8</v>
      </c>
      <c r="K28" s="54">
        <v>5</v>
      </c>
      <c r="L28" s="54">
        <v>6</v>
      </c>
      <c r="M28" s="46">
        <f t="shared" si="6"/>
        <v>50</v>
      </c>
      <c r="N28" s="54">
        <v>5</v>
      </c>
      <c r="O28" s="54">
        <v>4</v>
      </c>
      <c r="P28" s="54">
        <v>3</v>
      </c>
      <c r="Q28" s="54">
        <v>6</v>
      </c>
      <c r="R28" s="54">
        <v>5</v>
      </c>
      <c r="S28" s="54">
        <v>5</v>
      </c>
      <c r="T28" s="54">
        <v>5</v>
      </c>
      <c r="U28" s="54">
        <v>6</v>
      </c>
      <c r="V28" s="54">
        <v>7</v>
      </c>
      <c r="W28" s="46">
        <f t="shared" si="7"/>
        <v>46</v>
      </c>
      <c r="X28" s="46">
        <f t="shared" si="8"/>
        <v>96</v>
      </c>
      <c r="Y28" s="3"/>
      <c r="Z28" s="1"/>
    </row>
    <row r="29" spans="1:26" ht="15.75" customHeight="1">
      <c r="A29" s="3">
        <f>$A$28+1</f>
        <v>3</v>
      </c>
      <c r="B29" s="1" t="str">
        <f>'Invite List'!B22</f>
        <v>Nathan Rust (EM)</v>
      </c>
      <c r="C29" s="50" t="str">
        <f>'Invite List'!B19</f>
        <v>Elmwood-Murdock</v>
      </c>
      <c r="D29" s="54">
        <v>5</v>
      </c>
      <c r="E29" s="54">
        <v>7</v>
      </c>
      <c r="F29" s="54">
        <v>6</v>
      </c>
      <c r="G29" s="54">
        <v>5</v>
      </c>
      <c r="H29" s="54">
        <v>3</v>
      </c>
      <c r="I29" s="54">
        <v>5</v>
      </c>
      <c r="J29" s="54">
        <v>8</v>
      </c>
      <c r="K29" s="54">
        <v>5</v>
      </c>
      <c r="L29" s="54">
        <v>7</v>
      </c>
      <c r="M29" s="46">
        <f t="shared" si="6"/>
        <v>51</v>
      </c>
      <c r="N29" s="54">
        <v>6</v>
      </c>
      <c r="O29" s="54">
        <v>3</v>
      </c>
      <c r="P29" s="54">
        <v>6</v>
      </c>
      <c r="Q29" s="54">
        <v>8</v>
      </c>
      <c r="R29" s="54">
        <v>4</v>
      </c>
      <c r="S29" s="54">
        <v>10</v>
      </c>
      <c r="T29" s="54">
        <v>4</v>
      </c>
      <c r="U29" s="54">
        <v>7</v>
      </c>
      <c r="V29" s="54">
        <v>8</v>
      </c>
      <c r="W29" s="46">
        <f t="shared" si="7"/>
        <v>56</v>
      </c>
      <c r="X29" s="46">
        <f t="shared" si="8"/>
        <v>107</v>
      </c>
      <c r="Y29" s="3"/>
      <c r="Z29" s="1"/>
    </row>
    <row r="30" spans="1:26" ht="15.75" customHeight="1">
      <c r="A30" s="3">
        <f>$A$29+1</f>
        <v>4</v>
      </c>
      <c r="B30" s="1" t="str">
        <f>'Invite List'!B23</f>
        <v>Jetson Junker (EM)</v>
      </c>
      <c r="C30" s="50" t="str">
        <f>'Invite List'!B19</f>
        <v>Elmwood-Murdock</v>
      </c>
      <c r="D30" s="54">
        <v>5</v>
      </c>
      <c r="E30" s="54">
        <v>7</v>
      </c>
      <c r="F30" s="54">
        <v>7</v>
      </c>
      <c r="G30" s="54">
        <v>5</v>
      </c>
      <c r="H30" s="54">
        <v>4</v>
      </c>
      <c r="I30" s="54">
        <v>8</v>
      </c>
      <c r="J30" s="54">
        <v>6</v>
      </c>
      <c r="K30" s="54">
        <v>4</v>
      </c>
      <c r="L30" s="54">
        <v>5</v>
      </c>
      <c r="M30" s="46">
        <f t="shared" si="6"/>
        <v>51</v>
      </c>
      <c r="N30" s="54">
        <v>5</v>
      </c>
      <c r="O30" s="54">
        <v>3</v>
      </c>
      <c r="P30" s="54">
        <v>4</v>
      </c>
      <c r="Q30" s="54">
        <v>9</v>
      </c>
      <c r="R30" s="54">
        <v>4</v>
      </c>
      <c r="S30" s="54">
        <v>6</v>
      </c>
      <c r="T30" s="54">
        <v>4</v>
      </c>
      <c r="U30" s="54">
        <v>7</v>
      </c>
      <c r="V30" s="54">
        <v>6</v>
      </c>
      <c r="W30" s="46">
        <f t="shared" si="7"/>
        <v>48</v>
      </c>
      <c r="X30" s="46">
        <f t="shared" si="8"/>
        <v>99</v>
      </c>
      <c r="Y30" s="3"/>
      <c r="Z30" s="1"/>
    </row>
    <row r="31" spans="1:26" ht="15.75" customHeight="1">
      <c r="A31" s="3">
        <f>$A$30+1</f>
        <v>5</v>
      </c>
      <c r="B31" s="1" t="str">
        <f>'Invite List'!B24</f>
        <v>Drake Clements (EM)</v>
      </c>
      <c r="C31" s="50" t="str">
        <f>'Invite List'!B19</f>
        <v>Elmwood-Murdock</v>
      </c>
      <c r="D31" s="54">
        <v>7</v>
      </c>
      <c r="E31" s="54">
        <v>7</v>
      </c>
      <c r="F31" s="54">
        <v>7</v>
      </c>
      <c r="G31" s="54">
        <v>6</v>
      </c>
      <c r="H31" s="54">
        <v>6</v>
      </c>
      <c r="I31" s="54">
        <v>6</v>
      </c>
      <c r="J31" s="54">
        <v>7</v>
      </c>
      <c r="K31" s="54">
        <v>7</v>
      </c>
      <c r="L31" s="54">
        <v>8</v>
      </c>
      <c r="M31" s="46">
        <f t="shared" si="6"/>
        <v>61</v>
      </c>
      <c r="N31" s="54">
        <v>10</v>
      </c>
      <c r="O31" s="54">
        <v>5</v>
      </c>
      <c r="P31" s="54">
        <v>5</v>
      </c>
      <c r="Q31" s="54">
        <v>5</v>
      </c>
      <c r="R31" s="54">
        <v>6</v>
      </c>
      <c r="S31" s="54">
        <v>9</v>
      </c>
      <c r="T31" s="54">
        <v>5</v>
      </c>
      <c r="U31" s="54">
        <v>8</v>
      </c>
      <c r="V31" s="54">
        <v>9</v>
      </c>
      <c r="W31" s="46">
        <f t="shared" si="7"/>
        <v>62</v>
      </c>
      <c r="X31" s="46">
        <f t="shared" si="8"/>
        <v>123</v>
      </c>
      <c r="Y31" s="3"/>
      <c r="Z31" s="1"/>
    </row>
    <row r="32" spans="1:26" ht="15.75" customHeight="1">
      <c r="A32" s="3"/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55" t="s">
        <v>257</v>
      </c>
      <c r="V32" s="3"/>
      <c r="W32" s="3"/>
      <c r="X32" s="3">
        <f>SUM(X27:X31)</f>
        <v>509</v>
      </c>
      <c r="Y32" s="3"/>
      <c r="Z32" s="1"/>
    </row>
    <row r="33" spans="1:26" ht="15.75" customHeight="1">
      <c r="A33" s="3"/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55" t="s">
        <v>258</v>
      </c>
      <c r="V33" s="3"/>
      <c r="W33" s="3"/>
      <c r="X33" s="3">
        <f>MAX(X27:X31)</f>
        <v>123</v>
      </c>
      <c r="Y33" s="56">
        <f>X32-X33</f>
        <v>386</v>
      </c>
      <c r="Z33" s="1"/>
    </row>
    <row r="34" spans="1:26" ht="15.75" customHeight="1">
      <c r="A34" s="3"/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1"/>
    </row>
    <row r="35" spans="1:26" ht="15.75" customHeight="1">
      <c r="A35" s="47"/>
      <c r="B35" s="48"/>
      <c r="C35" s="49" t="s">
        <v>254</v>
      </c>
      <c r="D35" s="50" t="str">
        <f>+'Invite List'!$B$26</f>
        <v>Fairbury</v>
      </c>
      <c r="E35" s="3"/>
      <c r="F35" s="3"/>
      <c r="G35" s="3"/>
      <c r="H35" s="3"/>
      <c r="I35" s="3"/>
      <c r="J35" s="3"/>
      <c r="K35" s="3"/>
      <c r="L35" s="3"/>
      <c r="M35" s="3"/>
      <c r="N35" s="50" t="str">
        <f>+'Invite List'!$B$26</f>
        <v>Fairbury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51" t="s">
        <v>95</v>
      </c>
      <c r="Z35" s="1"/>
    </row>
    <row r="36" spans="1:26" ht="15.75" customHeight="1">
      <c r="A36" s="3"/>
      <c r="B36" s="1" t="s">
        <v>92</v>
      </c>
      <c r="C36" s="1"/>
      <c r="D36" s="52">
        <v>1</v>
      </c>
      <c r="E36" s="52">
        <f>$D$36+1</f>
        <v>2</v>
      </c>
      <c r="F36" s="52">
        <f>$E$36+1</f>
        <v>3</v>
      </c>
      <c r="G36" s="52">
        <f>$F$36+1</f>
        <v>4</v>
      </c>
      <c r="H36" s="52">
        <f>$G$36+1</f>
        <v>5</v>
      </c>
      <c r="I36" s="52">
        <f>$H$36+1</f>
        <v>6</v>
      </c>
      <c r="J36" s="52">
        <f>$I$36+1</f>
        <v>7</v>
      </c>
      <c r="K36" s="52">
        <f>$J$36+1</f>
        <v>8</v>
      </c>
      <c r="L36" s="52">
        <f>$K$36+1</f>
        <v>9</v>
      </c>
      <c r="M36" s="52" t="s">
        <v>255</v>
      </c>
      <c r="N36" s="52">
        <f>$L$36+1</f>
        <v>10</v>
      </c>
      <c r="O36" s="52">
        <f>$N$36+1</f>
        <v>11</v>
      </c>
      <c r="P36" s="52">
        <f>$O$36+1</f>
        <v>12</v>
      </c>
      <c r="Q36" s="52">
        <f>$P$36+1</f>
        <v>13</v>
      </c>
      <c r="R36" s="52">
        <f>$Q$36+1</f>
        <v>14</v>
      </c>
      <c r="S36" s="52">
        <f>$R$36+1</f>
        <v>15</v>
      </c>
      <c r="T36" s="52">
        <f>$S$36+1</f>
        <v>16</v>
      </c>
      <c r="U36" s="52">
        <f>$T$36+1</f>
        <v>17</v>
      </c>
      <c r="V36" s="52">
        <f>$U$36+1</f>
        <v>18</v>
      </c>
      <c r="W36" s="52" t="s">
        <v>256</v>
      </c>
      <c r="X36" s="52" t="s">
        <v>213</v>
      </c>
      <c r="Y36" s="53" t="s">
        <v>94</v>
      </c>
      <c r="Z36" s="1"/>
    </row>
    <row r="37" spans="1:26" ht="15.75" customHeight="1">
      <c r="A37" s="3">
        <v>1</v>
      </c>
      <c r="B37" s="1" t="str">
        <f>'Invite List'!B27</f>
        <v>Jackson Martin (FB)</v>
      </c>
      <c r="C37" s="50" t="str">
        <f>+'Invite List'!$B$26</f>
        <v>Fairbury</v>
      </c>
      <c r="D37" s="54">
        <v>5</v>
      </c>
      <c r="E37" s="54">
        <v>5</v>
      </c>
      <c r="F37" s="54">
        <v>7</v>
      </c>
      <c r="G37" s="54">
        <v>6</v>
      </c>
      <c r="H37" s="54">
        <v>3</v>
      </c>
      <c r="I37" s="54">
        <v>6</v>
      </c>
      <c r="J37" s="54">
        <v>5</v>
      </c>
      <c r="K37" s="54">
        <v>4</v>
      </c>
      <c r="L37" s="54">
        <v>6</v>
      </c>
      <c r="M37" s="46">
        <f t="shared" ref="M37:M41" si="9">SUM(D37:L37)</f>
        <v>47</v>
      </c>
      <c r="N37" s="54">
        <v>4</v>
      </c>
      <c r="O37" s="54">
        <v>4</v>
      </c>
      <c r="P37" s="54">
        <v>5</v>
      </c>
      <c r="Q37" s="54">
        <v>5</v>
      </c>
      <c r="R37" s="54">
        <v>4</v>
      </c>
      <c r="S37" s="54">
        <v>9</v>
      </c>
      <c r="T37" s="54">
        <v>3</v>
      </c>
      <c r="U37" s="54">
        <v>6</v>
      </c>
      <c r="V37" s="54">
        <v>5</v>
      </c>
      <c r="W37" s="46">
        <f t="shared" ref="W37:W41" si="10">SUM(N37:V37)</f>
        <v>45</v>
      </c>
      <c r="X37" s="46">
        <f t="shared" ref="X37:X41" si="11">+M37+W37</f>
        <v>92</v>
      </c>
      <c r="Y37" s="3"/>
      <c r="Z37" s="1"/>
    </row>
    <row r="38" spans="1:26" ht="15.75" customHeight="1">
      <c r="A38" s="3">
        <f>$A$37+1</f>
        <v>2</v>
      </c>
      <c r="B38" s="1" t="str">
        <f>'Invite List'!B28</f>
        <v>Aiden Swanson (FB)</v>
      </c>
      <c r="C38" s="50" t="str">
        <f>+'Invite List'!$B$26</f>
        <v>Fairbury</v>
      </c>
      <c r="D38" s="54">
        <v>6</v>
      </c>
      <c r="E38" s="54">
        <v>6</v>
      </c>
      <c r="F38" s="54">
        <v>6</v>
      </c>
      <c r="G38" s="54">
        <v>6</v>
      </c>
      <c r="H38" s="54">
        <v>4</v>
      </c>
      <c r="I38" s="54">
        <v>8</v>
      </c>
      <c r="J38" s="54">
        <v>5</v>
      </c>
      <c r="K38" s="54">
        <v>4</v>
      </c>
      <c r="L38" s="54">
        <v>6</v>
      </c>
      <c r="M38" s="46">
        <f t="shared" si="9"/>
        <v>51</v>
      </c>
      <c r="N38" s="54">
        <v>7</v>
      </c>
      <c r="O38" s="54">
        <v>4</v>
      </c>
      <c r="P38" s="54">
        <v>7</v>
      </c>
      <c r="Q38" s="54">
        <v>6</v>
      </c>
      <c r="R38" s="54">
        <v>5</v>
      </c>
      <c r="S38" s="54">
        <v>6</v>
      </c>
      <c r="T38" s="54">
        <v>5</v>
      </c>
      <c r="U38" s="54">
        <v>6</v>
      </c>
      <c r="V38" s="54">
        <v>6</v>
      </c>
      <c r="W38" s="46">
        <f t="shared" si="10"/>
        <v>52</v>
      </c>
      <c r="X38" s="46">
        <f t="shared" si="11"/>
        <v>103</v>
      </c>
      <c r="Y38" s="3"/>
      <c r="Z38" s="1"/>
    </row>
    <row r="39" spans="1:26" ht="15.75" customHeight="1">
      <c r="A39" s="3">
        <f>$A$38+1</f>
        <v>3</v>
      </c>
      <c r="B39" s="1" t="str">
        <f>'Invite List'!B29</f>
        <v>Connor Gerths (FB)</v>
      </c>
      <c r="C39" s="50" t="str">
        <f>+'Invite List'!$B$26</f>
        <v>Fairbury</v>
      </c>
      <c r="D39" s="54">
        <v>6</v>
      </c>
      <c r="E39" s="54">
        <v>7</v>
      </c>
      <c r="F39" s="54">
        <v>9</v>
      </c>
      <c r="G39" s="54">
        <v>6</v>
      </c>
      <c r="H39" s="54">
        <v>5</v>
      </c>
      <c r="I39" s="54">
        <v>8</v>
      </c>
      <c r="J39" s="54">
        <v>8</v>
      </c>
      <c r="K39" s="54">
        <v>6</v>
      </c>
      <c r="L39" s="54">
        <v>6</v>
      </c>
      <c r="M39" s="46">
        <f t="shared" si="9"/>
        <v>61</v>
      </c>
      <c r="N39" s="54">
        <v>9</v>
      </c>
      <c r="O39" s="54">
        <v>6</v>
      </c>
      <c r="P39" s="54">
        <v>3</v>
      </c>
      <c r="Q39" s="54">
        <v>5</v>
      </c>
      <c r="R39" s="54">
        <v>4</v>
      </c>
      <c r="S39" s="54">
        <v>6</v>
      </c>
      <c r="T39" s="54">
        <v>5</v>
      </c>
      <c r="U39" s="54">
        <v>5</v>
      </c>
      <c r="V39" s="54">
        <v>8</v>
      </c>
      <c r="W39" s="46">
        <f t="shared" si="10"/>
        <v>51</v>
      </c>
      <c r="X39" s="46">
        <f t="shared" si="11"/>
        <v>112</v>
      </c>
      <c r="Y39" s="3"/>
      <c r="Z39" s="1"/>
    </row>
    <row r="40" spans="1:26" ht="15.75" customHeight="1">
      <c r="A40" s="3">
        <f>$A$39+1</f>
        <v>4</v>
      </c>
      <c r="B40" s="1" t="str">
        <f>'Invite List'!B30</f>
        <v>Mikelangelo Hunt (FB)</v>
      </c>
      <c r="C40" s="50" t="str">
        <f>+'Invite List'!$B$26</f>
        <v>Fairbury</v>
      </c>
      <c r="D40" s="54">
        <v>6</v>
      </c>
      <c r="E40" s="54">
        <v>6</v>
      </c>
      <c r="F40" s="54">
        <v>6</v>
      </c>
      <c r="G40" s="54">
        <v>6</v>
      </c>
      <c r="H40" s="54">
        <v>5</v>
      </c>
      <c r="I40" s="54">
        <v>8</v>
      </c>
      <c r="J40" s="54">
        <v>7</v>
      </c>
      <c r="K40" s="54">
        <v>4</v>
      </c>
      <c r="L40" s="54">
        <v>6</v>
      </c>
      <c r="M40" s="46">
        <f t="shared" si="9"/>
        <v>54</v>
      </c>
      <c r="N40" s="54">
        <v>7</v>
      </c>
      <c r="O40" s="54">
        <v>4</v>
      </c>
      <c r="P40" s="54">
        <v>5</v>
      </c>
      <c r="Q40" s="54">
        <v>5</v>
      </c>
      <c r="R40" s="54">
        <v>5</v>
      </c>
      <c r="S40" s="54">
        <v>10</v>
      </c>
      <c r="T40" s="54">
        <v>4</v>
      </c>
      <c r="U40" s="54">
        <v>5</v>
      </c>
      <c r="V40" s="54">
        <v>5</v>
      </c>
      <c r="W40" s="46">
        <f t="shared" si="10"/>
        <v>50</v>
      </c>
      <c r="X40" s="46">
        <f t="shared" si="11"/>
        <v>104</v>
      </c>
      <c r="Y40" s="3"/>
      <c r="Z40" s="1"/>
    </row>
    <row r="41" spans="1:26" ht="15.75" customHeight="1">
      <c r="A41" s="3">
        <f>$A$40+1</f>
        <v>5</v>
      </c>
      <c r="B41" s="1" t="str">
        <f>'Invite List'!B31</f>
        <v>Benjamin Starr (FB)</v>
      </c>
      <c r="C41" s="50" t="str">
        <f>+'Invite List'!$B$26</f>
        <v>Fairbury</v>
      </c>
      <c r="D41" s="54">
        <v>5</v>
      </c>
      <c r="E41" s="54">
        <v>7</v>
      </c>
      <c r="F41" s="54">
        <v>6</v>
      </c>
      <c r="G41" s="54">
        <v>5</v>
      </c>
      <c r="H41" s="54">
        <v>6</v>
      </c>
      <c r="I41" s="54">
        <v>8</v>
      </c>
      <c r="J41" s="54">
        <v>8</v>
      </c>
      <c r="K41" s="54">
        <v>6</v>
      </c>
      <c r="L41" s="54">
        <v>8</v>
      </c>
      <c r="M41" s="46">
        <f t="shared" si="9"/>
        <v>59</v>
      </c>
      <c r="N41" s="54">
        <v>8</v>
      </c>
      <c r="O41" s="54">
        <v>5</v>
      </c>
      <c r="P41" s="54">
        <v>4</v>
      </c>
      <c r="Q41" s="54">
        <v>5</v>
      </c>
      <c r="R41" s="54">
        <v>5</v>
      </c>
      <c r="S41" s="54">
        <v>5</v>
      </c>
      <c r="T41" s="54">
        <v>4</v>
      </c>
      <c r="U41" s="54">
        <v>9</v>
      </c>
      <c r="V41" s="54">
        <v>6</v>
      </c>
      <c r="W41" s="46">
        <f t="shared" si="10"/>
        <v>51</v>
      </c>
      <c r="X41" s="46">
        <f t="shared" si="11"/>
        <v>110</v>
      </c>
      <c r="Y41" s="3"/>
      <c r="Z41" s="1"/>
    </row>
    <row r="42" spans="1:26" ht="15.75" customHeight="1">
      <c r="A42" s="3"/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55" t="s">
        <v>257</v>
      </c>
      <c r="V42" s="3"/>
      <c r="W42" s="3"/>
      <c r="X42" s="3">
        <f>SUM(X37:X41)</f>
        <v>521</v>
      </c>
      <c r="Y42" s="3"/>
      <c r="Z42" s="1"/>
    </row>
    <row r="43" spans="1:26" ht="15.75" customHeight="1">
      <c r="A43" s="3"/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55" t="s">
        <v>258</v>
      </c>
      <c r="V43" s="3"/>
      <c r="W43" s="3"/>
      <c r="X43" s="3">
        <f>MAX(X37:X41)</f>
        <v>112</v>
      </c>
      <c r="Y43" s="56">
        <f>X42-X43</f>
        <v>409</v>
      </c>
      <c r="Z43" s="1"/>
    </row>
    <row r="44" spans="1:26" ht="15.75" customHeight="1">
      <c r="A44" s="3"/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1"/>
    </row>
    <row r="45" spans="1:26" ht="15.75" customHeight="1">
      <c r="A45" s="47"/>
      <c r="B45" s="48"/>
      <c r="C45" s="49" t="s">
        <v>254</v>
      </c>
      <c r="D45" s="50" t="str">
        <f>+'Invite List'!$B$33</f>
        <v>Falls City</v>
      </c>
      <c r="E45" s="3"/>
      <c r="F45" s="3"/>
      <c r="G45" s="3"/>
      <c r="H45" s="3"/>
      <c r="I45" s="3"/>
      <c r="J45" s="3"/>
      <c r="K45" s="3"/>
      <c r="L45" s="3"/>
      <c r="M45" s="3"/>
      <c r="N45" s="50" t="str">
        <f>+'Invite List'!$B$33</f>
        <v>Falls City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51" t="s">
        <v>95</v>
      </c>
      <c r="Z45" s="1"/>
    </row>
    <row r="46" spans="1:26" ht="15.75" customHeight="1">
      <c r="A46" s="3"/>
      <c r="B46" s="1" t="s">
        <v>92</v>
      </c>
      <c r="C46" s="1"/>
      <c r="D46" s="52">
        <v>1</v>
      </c>
      <c r="E46" s="52">
        <f>$D$46+1</f>
        <v>2</v>
      </c>
      <c r="F46" s="52">
        <f>$E$46+1</f>
        <v>3</v>
      </c>
      <c r="G46" s="52">
        <f>$F$46+1</f>
        <v>4</v>
      </c>
      <c r="H46" s="52">
        <f>$G$46+1</f>
        <v>5</v>
      </c>
      <c r="I46" s="52">
        <f>$H$46+1</f>
        <v>6</v>
      </c>
      <c r="J46" s="52">
        <f>$I$46+1</f>
        <v>7</v>
      </c>
      <c r="K46" s="52">
        <f>$J$46+1</f>
        <v>8</v>
      </c>
      <c r="L46" s="52">
        <f>$K$46+1</f>
        <v>9</v>
      </c>
      <c r="M46" s="52" t="s">
        <v>255</v>
      </c>
      <c r="N46" s="52">
        <f>$L$46+1</f>
        <v>10</v>
      </c>
      <c r="O46" s="52">
        <f>$N$46+1</f>
        <v>11</v>
      </c>
      <c r="P46" s="52">
        <f>$O$46+1</f>
        <v>12</v>
      </c>
      <c r="Q46" s="52">
        <f>$P$46+1</f>
        <v>13</v>
      </c>
      <c r="R46" s="52">
        <f>$Q$46+1</f>
        <v>14</v>
      </c>
      <c r="S46" s="52">
        <f>$R$46+1</f>
        <v>15</v>
      </c>
      <c r="T46" s="52">
        <f>$S$46+1</f>
        <v>16</v>
      </c>
      <c r="U46" s="52">
        <f>$T$46+1</f>
        <v>17</v>
      </c>
      <c r="V46" s="52">
        <f>$U$46+1</f>
        <v>18</v>
      </c>
      <c r="W46" s="52" t="s">
        <v>256</v>
      </c>
      <c r="X46" s="52" t="s">
        <v>213</v>
      </c>
      <c r="Y46" s="53" t="s">
        <v>94</v>
      </c>
      <c r="Z46" s="1"/>
    </row>
    <row r="47" spans="1:26" ht="15.75" customHeight="1">
      <c r="A47" s="3">
        <v>1</v>
      </c>
      <c r="B47" s="1" t="str">
        <f>'Invite List'!B34</f>
        <v>Carson Simon (FAC)</v>
      </c>
      <c r="C47" s="50" t="str">
        <f>+'Invite List'!$B$33</f>
        <v>Falls City</v>
      </c>
      <c r="D47" s="54">
        <v>6</v>
      </c>
      <c r="E47" s="54">
        <v>5</v>
      </c>
      <c r="F47" s="54">
        <v>6</v>
      </c>
      <c r="G47" s="54">
        <v>4</v>
      </c>
      <c r="H47" s="54">
        <v>5</v>
      </c>
      <c r="I47" s="54">
        <v>11</v>
      </c>
      <c r="J47" s="54">
        <v>5</v>
      </c>
      <c r="K47" s="54">
        <v>4</v>
      </c>
      <c r="L47" s="54">
        <v>7</v>
      </c>
      <c r="M47" s="46">
        <f t="shared" ref="M47:M51" si="12">SUM(D47:L47)</f>
        <v>53</v>
      </c>
      <c r="N47" s="54">
        <v>5</v>
      </c>
      <c r="O47" s="54">
        <v>6</v>
      </c>
      <c r="P47" s="54">
        <v>5</v>
      </c>
      <c r="Q47" s="54">
        <v>5</v>
      </c>
      <c r="R47" s="54">
        <v>3</v>
      </c>
      <c r="S47" s="54">
        <v>7</v>
      </c>
      <c r="T47" s="54">
        <v>5</v>
      </c>
      <c r="U47" s="54">
        <v>8</v>
      </c>
      <c r="V47" s="54">
        <v>8</v>
      </c>
      <c r="W47" s="46">
        <f t="shared" ref="W47:W51" si="13">SUM(N47:V47)</f>
        <v>52</v>
      </c>
      <c r="X47" s="46">
        <f t="shared" ref="X47:X51" si="14">+M47+W47</f>
        <v>105</v>
      </c>
      <c r="Y47" s="3"/>
      <c r="Z47" s="1"/>
    </row>
    <row r="48" spans="1:26" ht="15.75" customHeight="1">
      <c r="A48" s="3">
        <f>$A$47+1</f>
        <v>2</v>
      </c>
      <c r="B48" s="1" t="str">
        <f>'Invite List'!B35</f>
        <v>Rayce Farmer (FAC)</v>
      </c>
      <c r="C48" s="50" t="str">
        <f>+'Invite List'!$B$33</f>
        <v>Falls City</v>
      </c>
      <c r="D48" s="54">
        <v>5</v>
      </c>
      <c r="E48" s="54">
        <v>6</v>
      </c>
      <c r="F48" s="54">
        <v>5</v>
      </c>
      <c r="G48" s="54">
        <v>5</v>
      </c>
      <c r="H48" s="54">
        <v>5</v>
      </c>
      <c r="I48" s="54">
        <v>6</v>
      </c>
      <c r="J48" s="54">
        <v>8</v>
      </c>
      <c r="K48" s="54">
        <v>4</v>
      </c>
      <c r="L48" s="54">
        <v>7</v>
      </c>
      <c r="M48" s="46">
        <f t="shared" si="12"/>
        <v>51</v>
      </c>
      <c r="N48" s="54">
        <v>7</v>
      </c>
      <c r="O48" s="54">
        <v>6</v>
      </c>
      <c r="P48" s="54">
        <v>6</v>
      </c>
      <c r="Q48" s="54">
        <v>4</v>
      </c>
      <c r="R48" s="54">
        <v>6</v>
      </c>
      <c r="S48" s="54">
        <v>6</v>
      </c>
      <c r="T48" s="54">
        <v>3</v>
      </c>
      <c r="U48" s="54">
        <v>6</v>
      </c>
      <c r="V48" s="54">
        <v>6</v>
      </c>
      <c r="W48" s="46">
        <f t="shared" si="13"/>
        <v>50</v>
      </c>
      <c r="X48" s="46">
        <f t="shared" si="14"/>
        <v>101</v>
      </c>
      <c r="Y48" s="3"/>
      <c r="Z48" s="1"/>
    </row>
    <row r="49" spans="1:26" ht="15.75" customHeight="1">
      <c r="A49" s="3">
        <f>$A$48+1</f>
        <v>3</v>
      </c>
      <c r="B49" s="1" t="str">
        <f>'Invite List'!B36</f>
        <v>Lindsey McNeely (FAC)</v>
      </c>
      <c r="C49" s="50" t="str">
        <f>+'Invite List'!$B$33</f>
        <v>Falls City</v>
      </c>
      <c r="D49" s="54">
        <v>4</v>
      </c>
      <c r="E49" s="54">
        <v>8</v>
      </c>
      <c r="F49" s="54">
        <v>8</v>
      </c>
      <c r="G49" s="54">
        <v>6</v>
      </c>
      <c r="H49" s="54">
        <v>4</v>
      </c>
      <c r="I49" s="54">
        <v>7</v>
      </c>
      <c r="J49" s="54">
        <v>5</v>
      </c>
      <c r="K49" s="54">
        <v>6</v>
      </c>
      <c r="L49" s="54">
        <v>7</v>
      </c>
      <c r="M49" s="46">
        <f t="shared" si="12"/>
        <v>55</v>
      </c>
      <c r="N49" s="54">
        <v>5</v>
      </c>
      <c r="O49" s="54">
        <v>5</v>
      </c>
      <c r="P49" s="54">
        <v>5</v>
      </c>
      <c r="Q49" s="54">
        <v>7</v>
      </c>
      <c r="R49" s="54">
        <v>6</v>
      </c>
      <c r="S49" s="54">
        <v>9</v>
      </c>
      <c r="T49" s="54">
        <v>4</v>
      </c>
      <c r="U49" s="54">
        <v>6</v>
      </c>
      <c r="V49" s="54">
        <v>9</v>
      </c>
      <c r="W49" s="46">
        <f t="shared" si="13"/>
        <v>56</v>
      </c>
      <c r="X49" s="46">
        <f t="shared" si="14"/>
        <v>111</v>
      </c>
      <c r="Y49" s="3"/>
      <c r="Z49" s="1"/>
    </row>
    <row r="50" spans="1:26" ht="15.75" customHeight="1">
      <c r="A50" s="3">
        <f>$A$49+1</f>
        <v>4</v>
      </c>
      <c r="B50" s="1" t="str">
        <f>'Invite List'!B37</f>
        <v>Dalton Helmick (FAC)</v>
      </c>
      <c r="C50" s="50" t="str">
        <f>+'Invite List'!$B$33</f>
        <v>Falls City</v>
      </c>
      <c r="D50" s="54">
        <v>5</v>
      </c>
      <c r="E50" s="54">
        <v>6</v>
      </c>
      <c r="F50" s="54">
        <v>6</v>
      </c>
      <c r="G50" s="54">
        <v>6</v>
      </c>
      <c r="H50" s="54">
        <v>6</v>
      </c>
      <c r="I50" s="54">
        <v>8</v>
      </c>
      <c r="J50" s="54">
        <v>11</v>
      </c>
      <c r="K50" s="54">
        <v>5</v>
      </c>
      <c r="L50" s="54">
        <v>6</v>
      </c>
      <c r="M50" s="46">
        <f t="shared" si="12"/>
        <v>59</v>
      </c>
      <c r="N50" s="54">
        <v>6</v>
      </c>
      <c r="O50" s="54">
        <v>5</v>
      </c>
      <c r="P50" s="54">
        <v>4</v>
      </c>
      <c r="Q50" s="54">
        <v>5</v>
      </c>
      <c r="R50" s="54">
        <v>5</v>
      </c>
      <c r="S50" s="54">
        <v>7</v>
      </c>
      <c r="T50" s="54">
        <v>4</v>
      </c>
      <c r="U50" s="54">
        <v>7</v>
      </c>
      <c r="V50" s="54">
        <v>10</v>
      </c>
      <c r="W50" s="46">
        <f t="shared" si="13"/>
        <v>53</v>
      </c>
      <c r="X50" s="46">
        <f t="shared" si="14"/>
        <v>112</v>
      </c>
      <c r="Y50" s="3"/>
      <c r="Z50" s="1"/>
    </row>
    <row r="51" spans="1:26" ht="15.75" customHeight="1">
      <c r="A51" s="3">
        <f>$A$50+1</f>
        <v>5</v>
      </c>
      <c r="B51" s="1" t="str">
        <f>'Invite List'!B38</f>
        <v>Elyse Poppe (FAC)</v>
      </c>
      <c r="C51" s="50" t="str">
        <f>+'Invite List'!$B$33</f>
        <v>Falls City</v>
      </c>
      <c r="D51" s="54">
        <v>6</v>
      </c>
      <c r="E51" s="54">
        <v>6</v>
      </c>
      <c r="F51" s="54">
        <v>6</v>
      </c>
      <c r="G51" s="54">
        <v>6</v>
      </c>
      <c r="H51" s="54">
        <v>5</v>
      </c>
      <c r="I51" s="54">
        <v>6</v>
      </c>
      <c r="J51" s="54">
        <v>8</v>
      </c>
      <c r="K51" s="54">
        <v>4</v>
      </c>
      <c r="L51" s="54">
        <v>6</v>
      </c>
      <c r="M51" s="46">
        <f t="shared" si="12"/>
        <v>53</v>
      </c>
      <c r="N51" s="54">
        <v>8</v>
      </c>
      <c r="O51" s="54">
        <v>5</v>
      </c>
      <c r="P51" s="54">
        <v>3</v>
      </c>
      <c r="Q51" s="54">
        <v>5</v>
      </c>
      <c r="R51" s="54">
        <v>3</v>
      </c>
      <c r="S51" s="54">
        <v>9</v>
      </c>
      <c r="T51" s="54">
        <v>4</v>
      </c>
      <c r="U51" s="54">
        <v>7</v>
      </c>
      <c r="V51" s="54">
        <v>6</v>
      </c>
      <c r="W51" s="46">
        <f t="shared" si="13"/>
        <v>50</v>
      </c>
      <c r="X51" s="46">
        <f t="shared" si="14"/>
        <v>103</v>
      </c>
      <c r="Y51" s="3"/>
      <c r="Z51" s="1"/>
    </row>
    <row r="52" spans="1:26" ht="15.75" customHeight="1">
      <c r="A52" s="3"/>
      <c r="B52" s="1"/>
      <c r="C52" s="1"/>
      <c r="D52" s="3" t="s">
        <v>259</v>
      </c>
      <c r="E52" s="3"/>
      <c r="F52" s="3"/>
      <c r="G52" s="3"/>
      <c r="H52" s="3"/>
      <c r="I52" s="3"/>
      <c r="J52" s="3"/>
      <c r="K52" s="3"/>
      <c r="L52" s="3"/>
      <c r="M52" s="46"/>
      <c r="N52" s="3"/>
      <c r="O52" s="3"/>
      <c r="P52" s="3"/>
      <c r="Q52" s="3"/>
      <c r="R52" s="3"/>
      <c r="S52" s="3"/>
      <c r="T52" s="3"/>
      <c r="U52" s="55"/>
      <c r="V52" s="3"/>
      <c r="W52" s="46"/>
      <c r="X52" s="3">
        <f>SUM(X47:X51)</f>
        <v>532</v>
      </c>
      <c r="Y52" s="3"/>
      <c r="Z52" s="1"/>
    </row>
    <row r="53" spans="1:26" ht="15.75" customHeight="1">
      <c r="A53" s="3"/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55" t="s">
        <v>258</v>
      </c>
      <c r="V53" s="3"/>
      <c r="W53" s="3"/>
      <c r="X53" s="3">
        <f>MAX(X47:X51)</f>
        <v>112</v>
      </c>
      <c r="Y53" s="56">
        <f>X52-X53</f>
        <v>420</v>
      </c>
      <c r="Z53" s="1"/>
    </row>
    <row r="54" spans="1:26" ht="15.75" customHeight="1">
      <c r="A54" s="3"/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1"/>
    </row>
    <row r="55" spans="1:26" ht="15.75" customHeight="1">
      <c r="A55" s="47"/>
      <c r="B55" s="48"/>
      <c r="C55" s="49" t="s">
        <v>254</v>
      </c>
      <c r="D55" s="50" t="str">
        <f>+'Invite List'!$B$40</f>
        <v>Fillmore Central</v>
      </c>
      <c r="E55" s="3"/>
      <c r="F55" s="3"/>
      <c r="G55" s="3"/>
      <c r="H55" s="3"/>
      <c r="I55" s="3"/>
      <c r="J55" s="3"/>
      <c r="K55" s="3"/>
      <c r="L55" s="3"/>
      <c r="M55" s="3"/>
      <c r="N55" s="50" t="str">
        <f>+'Invite List'!$B$40</f>
        <v>Fillmore Central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51" t="s">
        <v>95</v>
      </c>
      <c r="Z55" s="1"/>
    </row>
    <row r="56" spans="1:26" ht="15.75" customHeight="1">
      <c r="A56" s="3"/>
      <c r="B56" s="1" t="s">
        <v>92</v>
      </c>
      <c r="C56" s="1"/>
      <c r="D56" s="52">
        <v>1</v>
      </c>
      <c r="E56" s="52">
        <f>$D$56+1</f>
        <v>2</v>
      </c>
      <c r="F56" s="52">
        <f>$E$56+1</f>
        <v>3</v>
      </c>
      <c r="G56" s="52">
        <f>$F$56+1</f>
        <v>4</v>
      </c>
      <c r="H56" s="52">
        <f>$G$56+1</f>
        <v>5</v>
      </c>
      <c r="I56" s="52">
        <f>$H$56+1</f>
        <v>6</v>
      </c>
      <c r="J56" s="52">
        <f>$I$56+1</f>
        <v>7</v>
      </c>
      <c r="K56" s="52">
        <f>$J$56+1</f>
        <v>8</v>
      </c>
      <c r="L56" s="52">
        <f>$K$56+1</f>
        <v>9</v>
      </c>
      <c r="M56" s="52" t="s">
        <v>255</v>
      </c>
      <c r="N56" s="52">
        <f>$L$56+1</f>
        <v>10</v>
      </c>
      <c r="O56" s="52">
        <f>$N$56+1</f>
        <v>11</v>
      </c>
      <c r="P56" s="52">
        <f>$O$56+1</f>
        <v>12</v>
      </c>
      <c r="Q56" s="52">
        <f>$P$56+1</f>
        <v>13</v>
      </c>
      <c r="R56" s="52">
        <f>$Q$56+1</f>
        <v>14</v>
      </c>
      <c r="S56" s="52">
        <f>$R$56+1</f>
        <v>15</v>
      </c>
      <c r="T56" s="52">
        <f>$S$56+1</f>
        <v>16</v>
      </c>
      <c r="U56" s="52">
        <f>$T$56+1</f>
        <v>17</v>
      </c>
      <c r="V56" s="52">
        <f>$U$56+1</f>
        <v>18</v>
      </c>
      <c r="W56" s="52" t="s">
        <v>256</v>
      </c>
      <c r="X56" s="52" t="s">
        <v>213</v>
      </c>
      <c r="Y56" s="53" t="s">
        <v>94</v>
      </c>
      <c r="Z56" s="1"/>
    </row>
    <row r="57" spans="1:26" ht="15.75" customHeight="1">
      <c r="A57" s="3">
        <v>1</v>
      </c>
      <c r="B57" s="1" t="str">
        <f>'Invite List'!B41</f>
        <v>Alexander Schademann (FIC)</v>
      </c>
      <c r="C57" s="50" t="str">
        <f>+'Invite List'!$B$40</f>
        <v>Fillmore Central</v>
      </c>
      <c r="D57" s="54">
        <v>4</v>
      </c>
      <c r="E57" s="54">
        <v>5</v>
      </c>
      <c r="F57" s="54">
        <v>4</v>
      </c>
      <c r="G57" s="54">
        <v>3</v>
      </c>
      <c r="H57" s="54">
        <v>5</v>
      </c>
      <c r="I57" s="54">
        <v>6</v>
      </c>
      <c r="J57" s="54">
        <v>4</v>
      </c>
      <c r="K57" s="54">
        <v>4</v>
      </c>
      <c r="L57" s="54">
        <v>4</v>
      </c>
      <c r="M57" s="46">
        <f t="shared" ref="M57:M61" si="15">SUM(D57:L57)</f>
        <v>39</v>
      </c>
      <c r="N57" s="54">
        <v>4</v>
      </c>
      <c r="O57" s="54">
        <v>3</v>
      </c>
      <c r="P57" s="54">
        <v>4</v>
      </c>
      <c r="Q57" s="54">
        <v>3</v>
      </c>
      <c r="R57" s="54">
        <v>3</v>
      </c>
      <c r="S57" s="54">
        <v>6</v>
      </c>
      <c r="T57" s="54">
        <v>3</v>
      </c>
      <c r="U57" s="54">
        <v>4</v>
      </c>
      <c r="V57" s="54">
        <v>4</v>
      </c>
      <c r="W57" s="46">
        <f t="shared" ref="W57:W61" si="16">SUM(N57:V57)</f>
        <v>34</v>
      </c>
      <c r="X57" s="46">
        <f t="shared" ref="X57:X61" si="17">+M57+W57</f>
        <v>73</v>
      </c>
      <c r="Y57" s="3"/>
      <c r="Z57" s="1"/>
    </row>
    <row r="58" spans="1:26" ht="15.75" customHeight="1">
      <c r="A58" s="3">
        <f>$A$57+1</f>
        <v>2</v>
      </c>
      <c r="B58" s="1" t="str">
        <f>'Invite List'!B42</f>
        <v>Aiden Trowbridge (FIC)</v>
      </c>
      <c r="C58" s="50" t="str">
        <f>+'Invite List'!$B$40</f>
        <v>Fillmore Central</v>
      </c>
      <c r="D58" s="54">
        <v>5</v>
      </c>
      <c r="E58" s="54">
        <v>4</v>
      </c>
      <c r="F58" s="54">
        <v>6</v>
      </c>
      <c r="G58" s="54">
        <v>5</v>
      </c>
      <c r="H58" s="54">
        <v>4</v>
      </c>
      <c r="I58" s="54">
        <v>6</v>
      </c>
      <c r="J58" s="54">
        <v>6</v>
      </c>
      <c r="K58" s="54">
        <v>5</v>
      </c>
      <c r="L58" s="54">
        <v>7</v>
      </c>
      <c r="M58" s="46">
        <f t="shared" si="15"/>
        <v>48</v>
      </c>
      <c r="N58" s="54">
        <v>7</v>
      </c>
      <c r="O58" s="54">
        <v>4</v>
      </c>
      <c r="P58" s="54">
        <v>6</v>
      </c>
      <c r="Q58" s="54">
        <v>7</v>
      </c>
      <c r="R58" s="54">
        <v>4</v>
      </c>
      <c r="S58" s="54">
        <v>7</v>
      </c>
      <c r="T58" s="54">
        <v>6</v>
      </c>
      <c r="U58" s="54">
        <v>7</v>
      </c>
      <c r="V58" s="54">
        <v>5</v>
      </c>
      <c r="W58" s="46">
        <f t="shared" si="16"/>
        <v>53</v>
      </c>
      <c r="X58" s="46">
        <f t="shared" si="17"/>
        <v>101</v>
      </c>
      <c r="Y58" s="3"/>
      <c r="Z58" s="1"/>
    </row>
    <row r="59" spans="1:26" ht="15.75" customHeight="1">
      <c r="A59" s="3">
        <f>$A$58+1</f>
        <v>3</v>
      </c>
      <c r="B59" s="1" t="str">
        <f>'Invite List'!B43</f>
        <v>Travis Meyer (FIC)</v>
      </c>
      <c r="C59" s="50" t="str">
        <f>+'Invite List'!$B$40</f>
        <v>Fillmore Central</v>
      </c>
      <c r="D59" s="54">
        <v>4</v>
      </c>
      <c r="E59" s="54">
        <v>6</v>
      </c>
      <c r="F59" s="54">
        <v>6</v>
      </c>
      <c r="G59" s="54">
        <v>6</v>
      </c>
      <c r="H59" s="54">
        <v>4</v>
      </c>
      <c r="I59" s="54">
        <v>6</v>
      </c>
      <c r="J59" s="54">
        <v>6</v>
      </c>
      <c r="K59" s="54">
        <v>4</v>
      </c>
      <c r="L59" s="54">
        <v>6</v>
      </c>
      <c r="M59" s="46">
        <f t="shared" si="15"/>
        <v>48</v>
      </c>
      <c r="N59" s="54">
        <v>6</v>
      </c>
      <c r="O59" s="54">
        <v>4</v>
      </c>
      <c r="P59" s="54">
        <v>5</v>
      </c>
      <c r="Q59" s="54">
        <v>5</v>
      </c>
      <c r="R59" s="54">
        <v>4</v>
      </c>
      <c r="S59" s="54">
        <v>6</v>
      </c>
      <c r="T59" s="54">
        <v>4</v>
      </c>
      <c r="U59" s="54">
        <v>7</v>
      </c>
      <c r="V59" s="54">
        <v>6</v>
      </c>
      <c r="W59" s="46">
        <f t="shared" si="16"/>
        <v>47</v>
      </c>
      <c r="X59" s="46">
        <f t="shared" si="17"/>
        <v>95</v>
      </c>
      <c r="Y59" s="3"/>
      <c r="Z59" s="1"/>
    </row>
    <row r="60" spans="1:26" ht="15.75" customHeight="1">
      <c r="A60" s="3">
        <f>$A$59+1</f>
        <v>4</v>
      </c>
      <c r="B60" s="1" t="str">
        <f>'Invite List'!B44</f>
        <v>Kellan Wusk (FIC)</v>
      </c>
      <c r="C60" s="50" t="str">
        <f>+'Invite List'!$B$40</f>
        <v>Fillmore Central</v>
      </c>
      <c r="D60" s="54">
        <v>4</v>
      </c>
      <c r="E60" s="54">
        <v>5</v>
      </c>
      <c r="F60" s="54">
        <v>7</v>
      </c>
      <c r="G60" s="54">
        <v>6</v>
      </c>
      <c r="H60" s="54">
        <v>5</v>
      </c>
      <c r="I60" s="54">
        <v>8</v>
      </c>
      <c r="J60" s="54">
        <v>6</v>
      </c>
      <c r="K60" s="54">
        <v>4</v>
      </c>
      <c r="L60" s="54">
        <v>7</v>
      </c>
      <c r="M60" s="46">
        <f t="shared" si="15"/>
        <v>52</v>
      </c>
      <c r="N60" s="54">
        <v>6</v>
      </c>
      <c r="O60" s="54">
        <v>6</v>
      </c>
      <c r="P60" s="54">
        <v>5</v>
      </c>
      <c r="Q60" s="54">
        <v>6</v>
      </c>
      <c r="R60" s="54">
        <v>4</v>
      </c>
      <c r="S60" s="54">
        <v>8</v>
      </c>
      <c r="T60" s="54">
        <v>4</v>
      </c>
      <c r="U60" s="54">
        <v>5</v>
      </c>
      <c r="V60" s="54">
        <v>5</v>
      </c>
      <c r="W60" s="46">
        <f t="shared" si="16"/>
        <v>49</v>
      </c>
      <c r="X60" s="46">
        <f t="shared" si="17"/>
        <v>101</v>
      </c>
      <c r="Y60" s="3"/>
      <c r="Z60" s="1"/>
    </row>
    <row r="61" spans="1:26" ht="15.75" customHeight="1">
      <c r="A61" s="3">
        <f>$A$60+1</f>
        <v>5</v>
      </c>
      <c r="B61" s="1" t="str">
        <f>'Invite List'!B45</f>
        <v>Tyler Cumpston (FIC)</v>
      </c>
      <c r="C61" s="50" t="str">
        <f>+'Invite List'!$B$40</f>
        <v>Fillmore Central</v>
      </c>
      <c r="D61" s="54">
        <v>5</v>
      </c>
      <c r="E61" s="54">
        <v>5</v>
      </c>
      <c r="F61" s="54">
        <v>9</v>
      </c>
      <c r="G61" s="54">
        <v>7</v>
      </c>
      <c r="H61" s="54">
        <v>4</v>
      </c>
      <c r="I61" s="54">
        <v>5</v>
      </c>
      <c r="J61" s="54">
        <v>6</v>
      </c>
      <c r="K61" s="54">
        <v>4</v>
      </c>
      <c r="L61" s="54">
        <v>7</v>
      </c>
      <c r="M61" s="46">
        <f t="shared" si="15"/>
        <v>52</v>
      </c>
      <c r="N61" s="54">
        <v>7</v>
      </c>
      <c r="O61" s="54">
        <v>4</v>
      </c>
      <c r="P61" s="54">
        <v>6</v>
      </c>
      <c r="Q61" s="54">
        <v>7</v>
      </c>
      <c r="R61" s="54">
        <v>4</v>
      </c>
      <c r="S61" s="54">
        <v>6</v>
      </c>
      <c r="T61" s="54">
        <v>3</v>
      </c>
      <c r="U61" s="54">
        <v>6</v>
      </c>
      <c r="V61" s="54">
        <v>7</v>
      </c>
      <c r="W61" s="46">
        <f t="shared" si="16"/>
        <v>50</v>
      </c>
      <c r="X61" s="46">
        <f t="shared" si="17"/>
        <v>102</v>
      </c>
      <c r="Y61" s="3"/>
      <c r="Z61" s="1"/>
    </row>
    <row r="62" spans="1:26" ht="15.75" customHeight="1">
      <c r="A62" s="3"/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46"/>
      <c r="N62" s="3"/>
      <c r="O62" s="3"/>
      <c r="P62" s="3"/>
      <c r="Q62" s="3"/>
      <c r="R62" s="3"/>
      <c r="S62" s="3"/>
      <c r="T62" s="3"/>
      <c r="U62" s="55" t="s">
        <v>257</v>
      </c>
      <c r="V62" s="3"/>
      <c r="W62" s="3"/>
      <c r="X62" s="3">
        <f>SUM(X57:X61)</f>
        <v>472</v>
      </c>
      <c r="Y62" s="3"/>
      <c r="Z62" s="1"/>
    </row>
    <row r="63" spans="1:26" ht="15.75" customHeight="1">
      <c r="A63" s="3"/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55" t="s">
        <v>258</v>
      </c>
      <c r="V63" s="3"/>
      <c r="W63" s="3"/>
      <c r="X63" s="3">
        <f>MAX(X57:X61)</f>
        <v>102</v>
      </c>
      <c r="Y63" s="56">
        <f>X62-X63</f>
        <v>370</v>
      </c>
      <c r="Z63" s="1"/>
    </row>
    <row r="64" spans="1:26" ht="15.75" customHeight="1">
      <c r="A64" s="3"/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1"/>
    </row>
    <row r="65" spans="1:26" ht="18" customHeight="1">
      <c r="A65" s="3"/>
      <c r="B65" s="58"/>
      <c r="C65" s="58" t="s">
        <v>260</v>
      </c>
      <c r="D65" s="50" t="str">
        <f>'Invite List'!B47</f>
        <v>HTRS</v>
      </c>
      <c r="E65" s="3"/>
      <c r="F65" s="3"/>
      <c r="G65" s="3"/>
      <c r="H65" s="3"/>
      <c r="I65" s="3"/>
      <c r="J65" s="3"/>
      <c r="K65" s="3"/>
      <c r="L65" s="3"/>
      <c r="M65" s="3"/>
      <c r="N65" s="50" t="str">
        <f>'Invite List'!B47</f>
        <v>HTRS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51" t="s">
        <v>95</v>
      </c>
      <c r="Z65" s="1"/>
    </row>
    <row r="66" spans="1:26" ht="18" customHeight="1">
      <c r="A66" s="3"/>
      <c r="B66" s="1" t="s">
        <v>92</v>
      </c>
      <c r="C66" s="1"/>
      <c r="D66" s="52">
        <v>1</v>
      </c>
      <c r="E66" s="52">
        <f>$D$76+1</f>
        <v>2</v>
      </c>
      <c r="F66" s="52">
        <f>$E$76+1</f>
        <v>3</v>
      </c>
      <c r="G66" s="52">
        <f>$F$76+1</f>
        <v>4</v>
      </c>
      <c r="H66" s="52">
        <f>$G$76+1</f>
        <v>5</v>
      </c>
      <c r="I66" s="52">
        <f>$H$76+1</f>
        <v>6</v>
      </c>
      <c r="J66" s="52">
        <f>$I$76+1</f>
        <v>7</v>
      </c>
      <c r="K66" s="52">
        <f>$J$76+1</f>
        <v>8</v>
      </c>
      <c r="L66" s="52">
        <f>$K$76+1</f>
        <v>9</v>
      </c>
      <c r="M66" s="52" t="s">
        <v>255</v>
      </c>
      <c r="N66" s="52">
        <f>$L$76+1</f>
        <v>10</v>
      </c>
      <c r="O66" s="52">
        <f>$N$76+1</f>
        <v>11</v>
      </c>
      <c r="P66" s="52">
        <f>$O$76+1</f>
        <v>12</v>
      </c>
      <c r="Q66" s="52">
        <f>$P$76+1</f>
        <v>13</v>
      </c>
      <c r="R66" s="52">
        <f>$Q$76+1</f>
        <v>14</v>
      </c>
      <c r="S66" s="52">
        <f>$R$76+1</f>
        <v>15</v>
      </c>
      <c r="T66" s="52">
        <f>$S$76+1</f>
        <v>16</v>
      </c>
      <c r="U66" s="52">
        <f>$T$76+1</f>
        <v>17</v>
      </c>
      <c r="V66" s="52">
        <f>$U$76+1</f>
        <v>18</v>
      </c>
      <c r="W66" s="52" t="s">
        <v>256</v>
      </c>
      <c r="X66" s="52" t="s">
        <v>213</v>
      </c>
      <c r="Y66" s="53" t="s">
        <v>94</v>
      </c>
      <c r="Z66" s="1"/>
    </row>
    <row r="67" spans="1:26" ht="18" customHeight="1">
      <c r="A67" s="3">
        <v>1</v>
      </c>
      <c r="B67" s="1" t="str">
        <f>'Invite List'!B48</f>
        <v>Carson Refsdal (HTRS)</v>
      </c>
      <c r="C67" s="59" t="str">
        <f>+'Invite List'!B47</f>
        <v>HTRS</v>
      </c>
      <c r="D67" s="54">
        <v>4</v>
      </c>
      <c r="E67" s="54">
        <v>5</v>
      </c>
      <c r="F67" s="54">
        <v>7</v>
      </c>
      <c r="G67" s="54">
        <v>3</v>
      </c>
      <c r="H67" s="54">
        <v>4</v>
      </c>
      <c r="I67" s="54">
        <v>6</v>
      </c>
      <c r="J67" s="54">
        <v>5</v>
      </c>
      <c r="K67" s="54">
        <v>3</v>
      </c>
      <c r="L67" s="54">
        <v>6</v>
      </c>
      <c r="M67" s="3">
        <f t="shared" ref="M67:M71" si="18">SUM(D67:L67)</f>
        <v>43</v>
      </c>
      <c r="N67" s="54">
        <v>5</v>
      </c>
      <c r="O67" s="54">
        <v>5</v>
      </c>
      <c r="P67" s="54">
        <v>4</v>
      </c>
      <c r="Q67" s="54">
        <v>7</v>
      </c>
      <c r="R67" s="54">
        <v>4</v>
      </c>
      <c r="S67" s="54">
        <v>6</v>
      </c>
      <c r="T67" s="54">
        <v>4</v>
      </c>
      <c r="U67" s="54">
        <v>6</v>
      </c>
      <c r="V67" s="54">
        <v>6</v>
      </c>
      <c r="W67" s="46">
        <f t="shared" ref="W67:W71" si="19">SUM(N67:V67)</f>
        <v>47</v>
      </c>
      <c r="X67" s="46">
        <f t="shared" ref="X67:X71" si="20">+M67+W67</f>
        <v>90</v>
      </c>
      <c r="Y67" s="3"/>
      <c r="Z67" s="1"/>
    </row>
    <row r="68" spans="1:26" ht="18" customHeight="1">
      <c r="A68" s="3">
        <v>2</v>
      </c>
      <c r="B68" s="1" t="str">
        <f>'Invite List'!B49</f>
        <v>Justin Pierce (HTRS)</v>
      </c>
      <c r="C68" s="59" t="str">
        <f>'Invite List'!B47</f>
        <v>HTRS</v>
      </c>
      <c r="D68" s="54">
        <v>10</v>
      </c>
      <c r="E68" s="54">
        <v>8</v>
      </c>
      <c r="F68" s="54">
        <v>9</v>
      </c>
      <c r="G68" s="54">
        <v>8</v>
      </c>
      <c r="H68" s="54">
        <v>5</v>
      </c>
      <c r="I68" s="54">
        <v>9</v>
      </c>
      <c r="J68" s="54">
        <v>6</v>
      </c>
      <c r="K68" s="54">
        <v>6</v>
      </c>
      <c r="L68" s="54">
        <v>7</v>
      </c>
      <c r="M68" s="3">
        <f t="shared" si="18"/>
        <v>68</v>
      </c>
      <c r="N68" s="54">
        <v>8</v>
      </c>
      <c r="O68" s="54">
        <v>9</v>
      </c>
      <c r="P68" s="54">
        <v>9</v>
      </c>
      <c r="Q68" s="54">
        <v>11</v>
      </c>
      <c r="R68" s="54">
        <v>6</v>
      </c>
      <c r="S68" s="54">
        <v>16</v>
      </c>
      <c r="T68" s="54">
        <v>4</v>
      </c>
      <c r="U68" s="54">
        <v>11</v>
      </c>
      <c r="V68" s="54">
        <v>6</v>
      </c>
      <c r="W68" s="46">
        <f t="shared" si="19"/>
        <v>80</v>
      </c>
      <c r="X68" s="46">
        <f t="shared" si="20"/>
        <v>148</v>
      </c>
      <c r="Y68" s="3"/>
      <c r="Z68" s="1"/>
    </row>
    <row r="69" spans="1:26" ht="18" customHeight="1">
      <c r="A69" s="3">
        <v>3</v>
      </c>
      <c r="B69" s="1" t="str">
        <f>'Invite List'!B50</f>
        <v>Keegan Vetrovsky (HTRS)</v>
      </c>
      <c r="C69" s="59" t="str">
        <f>'Invite List'!B47</f>
        <v>HTRS</v>
      </c>
      <c r="D69" s="54">
        <v>8</v>
      </c>
      <c r="E69" s="54">
        <v>10</v>
      </c>
      <c r="F69" s="54">
        <v>11</v>
      </c>
      <c r="G69" s="54">
        <v>6</v>
      </c>
      <c r="H69" s="54">
        <v>6</v>
      </c>
      <c r="I69" s="54">
        <v>10</v>
      </c>
      <c r="J69" s="54">
        <v>8</v>
      </c>
      <c r="K69" s="54">
        <v>7</v>
      </c>
      <c r="L69" s="54">
        <v>9</v>
      </c>
      <c r="M69" s="3">
        <f t="shared" si="18"/>
        <v>75</v>
      </c>
      <c r="N69" s="54">
        <v>9</v>
      </c>
      <c r="O69" s="54">
        <v>6</v>
      </c>
      <c r="P69" s="54">
        <v>9</v>
      </c>
      <c r="Q69" s="54">
        <v>12</v>
      </c>
      <c r="R69" s="54">
        <v>6</v>
      </c>
      <c r="S69" s="54">
        <v>8</v>
      </c>
      <c r="T69" s="54">
        <v>6</v>
      </c>
      <c r="U69" s="54">
        <v>10</v>
      </c>
      <c r="V69" s="54">
        <v>6</v>
      </c>
      <c r="W69" s="46">
        <f t="shared" si="19"/>
        <v>72</v>
      </c>
      <c r="X69" s="46">
        <f t="shared" si="20"/>
        <v>147</v>
      </c>
      <c r="Y69" s="3"/>
      <c r="Z69" s="1"/>
    </row>
    <row r="70" spans="1:26" ht="18" customHeight="1">
      <c r="A70" s="3">
        <v>4</v>
      </c>
      <c r="B70" s="1" t="str">
        <f>'Invite List'!B51</f>
        <v>No Golfer (HTRS)</v>
      </c>
      <c r="C70" s="59" t="str">
        <f>'Invite List'!B47</f>
        <v>HTRS</v>
      </c>
      <c r="D70" s="54">
        <v>1000</v>
      </c>
      <c r="E70" s="3"/>
      <c r="F70" s="3"/>
      <c r="G70" s="3"/>
      <c r="H70" s="3"/>
      <c r="I70" s="3"/>
      <c r="J70" s="3"/>
      <c r="K70" s="3"/>
      <c r="L70" s="3"/>
      <c r="M70" s="3">
        <f t="shared" si="18"/>
        <v>1000</v>
      </c>
      <c r="N70" s="54">
        <v>1000</v>
      </c>
      <c r="O70" s="3"/>
      <c r="P70" s="3"/>
      <c r="Q70" s="3"/>
      <c r="R70" s="3"/>
      <c r="S70" s="3"/>
      <c r="T70" s="3"/>
      <c r="U70" s="3"/>
      <c r="V70" s="3"/>
      <c r="W70" s="46">
        <f t="shared" si="19"/>
        <v>1000</v>
      </c>
      <c r="X70" s="46">
        <f t="shared" si="20"/>
        <v>2000</v>
      </c>
      <c r="Y70" s="3"/>
      <c r="Z70" s="1"/>
    </row>
    <row r="71" spans="1:26" ht="18" customHeight="1">
      <c r="A71" s="3">
        <v>5</v>
      </c>
      <c r="B71" s="1" t="str">
        <f>'Invite List'!B52</f>
        <v>No Golfer (HTRS)</v>
      </c>
      <c r="C71" s="59" t="str">
        <f>'Invite List'!B47</f>
        <v>HTRS</v>
      </c>
      <c r="D71" s="54">
        <v>1000</v>
      </c>
      <c r="E71" s="3"/>
      <c r="F71" s="3"/>
      <c r="G71" s="3"/>
      <c r="H71" s="3"/>
      <c r="I71" s="3"/>
      <c r="J71" s="3"/>
      <c r="K71" s="3"/>
      <c r="L71" s="3"/>
      <c r="M71" s="3">
        <f t="shared" si="18"/>
        <v>1000</v>
      </c>
      <c r="N71" s="54">
        <v>1000</v>
      </c>
      <c r="O71" s="3"/>
      <c r="P71" s="3"/>
      <c r="Q71" s="3"/>
      <c r="R71" s="3"/>
      <c r="S71" s="3"/>
      <c r="T71" s="3"/>
      <c r="U71" s="3"/>
      <c r="V71" s="3"/>
      <c r="W71" s="46">
        <f t="shared" si="19"/>
        <v>1000</v>
      </c>
      <c r="X71" s="46">
        <f t="shared" si="20"/>
        <v>2000</v>
      </c>
      <c r="Y71" s="3"/>
      <c r="Z71" s="1"/>
    </row>
    <row r="72" spans="1:26" ht="18" customHeight="1">
      <c r="A72" s="3"/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55" t="s">
        <v>257</v>
      </c>
      <c r="V72" s="3"/>
      <c r="W72" s="3"/>
      <c r="X72" s="3">
        <f>SUM(X67:X71)</f>
        <v>4385</v>
      </c>
      <c r="Y72" s="3"/>
      <c r="Z72" s="1"/>
    </row>
    <row r="73" spans="1:26" ht="18" customHeight="1">
      <c r="A73" s="3"/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55" t="s">
        <v>258</v>
      </c>
      <c r="V73" s="3"/>
      <c r="W73" s="3"/>
      <c r="X73" s="3">
        <f>MAX(X67:X71)</f>
        <v>2000</v>
      </c>
      <c r="Y73" s="3">
        <f>X72-X73</f>
        <v>2385</v>
      </c>
      <c r="Z73" s="1"/>
    </row>
    <row r="74" spans="1:26" ht="18" customHeight="1">
      <c r="A74" s="3"/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55"/>
      <c r="V74" s="3"/>
      <c r="W74" s="3"/>
      <c r="X74" s="3"/>
      <c r="Y74" s="3"/>
      <c r="Z74" s="1"/>
    </row>
    <row r="75" spans="1:26" ht="15.75" customHeight="1">
      <c r="A75" s="47"/>
      <c r="B75" s="48"/>
      <c r="C75" s="49" t="s">
        <v>254</v>
      </c>
      <c r="D75" s="50" t="str">
        <f>+'Invite List'!$B$54</f>
        <v>JCC</v>
      </c>
      <c r="E75" s="3"/>
      <c r="F75" s="3"/>
      <c r="G75" s="3"/>
      <c r="H75" s="3"/>
      <c r="I75" s="3"/>
      <c r="J75" s="3"/>
      <c r="K75" s="3"/>
      <c r="L75" s="3"/>
      <c r="M75" s="3"/>
      <c r="N75" s="50" t="str">
        <f>+'Invite List'!$B$54</f>
        <v>JCC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51" t="s">
        <v>95</v>
      </c>
      <c r="Z75" s="1"/>
    </row>
    <row r="76" spans="1:26" ht="15.75" customHeight="1">
      <c r="A76" s="3"/>
      <c r="B76" s="1" t="s">
        <v>92</v>
      </c>
      <c r="C76" s="1"/>
      <c r="D76" s="52">
        <v>1</v>
      </c>
      <c r="E76" s="52">
        <f>$D$76+1</f>
        <v>2</v>
      </c>
      <c r="F76" s="52">
        <f>$E$76+1</f>
        <v>3</v>
      </c>
      <c r="G76" s="52">
        <f>$F$76+1</f>
        <v>4</v>
      </c>
      <c r="H76" s="52">
        <f>$G$76+1</f>
        <v>5</v>
      </c>
      <c r="I76" s="52">
        <f>$H$76+1</f>
        <v>6</v>
      </c>
      <c r="J76" s="52">
        <f>$I$76+1</f>
        <v>7</v>
      </c>
      <c r="K76" s="52">
        <f>$J$76+1</f>
        <v>8</v>
      </c>
      <c r="L76" s="52">
        <f>$K$76+1</f>
        <v>9</v>
      </c>
      <c r="M76" s="52" t="s">
        <v>255</v>
      </c>
      <c r="N76" s="52">
        <f>$L$76+1</f>
        <v>10</v>
      </c>
      <c r="O76" s="52">
        <f>$N$76+1</f>
        <v>11</v>
      </c>
      <c r="P76" s="52">
        <f>$O$76+1</f>
        <v>12</v>
      </c>
      <c r="Q76" s="52">
        <f>$P$76+1</f>
        <v>13</v>
      </c>
      <c r="R76" s="52">
        <f>$Q$76+1</f>
        <v>14</v>
      </c>
      <c r="S76" s="52">
        <f>$R$76+1</f>
        <v>15</v>
      </c>
      <c r="T76" s="52">
        <f>$S$76+1</f>
        <v>16</v>
      </c>
      <c r="U76" s="52">
        <f>$T$76+1</f>
        <v>17</v>
      </c>
      <c r="V76" s="52">
        <f>$U$76+1</f>
        <v>18</v>
      </c>
      <c r="W76" s="52" t="s">
        <v>256</v>
      </c>
      <c r="X76" s="52" t="s">
        <v>213</v>
      </c>
      <c r="Y76" s="53" t="s">
        <v>94</v>
      </c>
      <c r="Z76" s="1"/>
    </row>
    <row r="77" spans="1:26" ht="15.75" customHeight="1">
      <c r="A77" s="3">
        <v>1</v>
      </c>
      <c r="B77" s="1" t="str">
        <f>'Invite List'!B55</f>
        <v>Keegan Jones (JCC)</v>
      </c>
      <c r="C77" s="50" t="str">
        <f>'Invite List'!$B$54</f>
        <v>JCC</v>
      </c>
      <c r="D77" s="54">
        <v>6</v>
      </c>
      <c r="E77" s="54">
        <v>6</v>
      </c>
      <c r="F77" s="54">
        <v>9</v>
      </c>
      <c r="G77" s="54">
        <v>5</v>
      </c>
      <c r="H77" s="54">
        <v>3</v>
      </c>
      <c r="I77" s="54">
        <v>5</v>
      </c>
      <c r="J77" s="54">
        <v>7</v>
      </c>
      <c r="K77" s="54">
        <v>4</v>
      </c>
      <c r="L77" s="54">
        <v>5</v>
      </c>
      <c r="M77" s="46">
        <f t="shared" ref="M77:M81" si="21">SUM(D77:L77)</f>
        <v>50</v>
      </c>
      <c r="N77" s="54">
        <v>7</v>
      </c>
      <c r="O77" s="54">
        <v>4</v>
      </c>
      <c r="P77" s="54">
        <v>5</v>
      </c>
      <c r="Q77" s="54">
        <v>7</v>
      </c>
      <c r="R77" s="54">
        <v>4</v>
      </c>
      <c r="S77" s="54">
        <v>10</v>
      </c>
      <c r="T77" s="54">
        <v>5</v>
      </c>
      <c r="U77" s="54">
        <v>7</v>
      </c>
      <c r="V77" s="54">
        <v>6</v>
      </c>
      <c r="W77" s="46">
        <f t="shared" ref="W77:W81" si="22">SUM(N77:V77)</f>
        <v>55</v>
      </c>
      <c r="X77" s="46">
        <f t="shared" ref="X77:X81" si="23">+M77+W77</f>
        <v>105</v>
      </c>
      <c r="Y77" s="3"/>
      <c r="Z77" s="1"/>
    </row>
    <row r="78" spans="1:26" ht="15.75" customHeight="1">
      <c r="A78" s="3">
        <f>$A$77+1</f>
        <v>2</v>
      </c>
      <c r="B78" s="1" t="str">
        <f>'Invite List'!B56</f>
        <v>Sergio Valles (JCC)</v>
      </c>
      <c r="C78" s="50" t="str">
        <f>+'Invite List'!$B$54</f>
        <v>JCC</v>
      </c>
      <c r="D78" s="54">
        <v>7</v>
      </c>
      <c r="E78" s="54">
        <v>8</v>
      </c>
      <c r="F78" s="54">
        <v>7</v>
      </c>
      <c r="G78" s="54">
        <v>7</v>
      </c>
      <c r="H78" s="54">
        <v>6</v>
      </c>
      <c r="I78" s="54">
        <v>6</v>
      </c>
      <c r="J78" s="54">
        <v>6</v>
      </c>
      <c r="K78" s="54">
        <v>5</v>
      </c>
      <c r="L78" s="54">
        <v>8</v>
      </c>
      <c r="M78" s="46">
        <f t="shared" si="21"/>
        <v>60</v>
      </c>
      <c r="N78" s="54">
        <v>6</v>
      </c>
      <c r="O78" s="54">
        <v>6</v>
      </c>
      <c r="P78" s="54">
        <v>6</v>
      </c>
      <c r="Q78" s="54">
        <v>6</v>
      </c>
      <c r="R78" s="54">
        <v>4</v>
      </c>
      <c r="S78" s="54">
        <v>7</v>
      </c>
      <c r="T78" s="54">
        <v>5</v>
      </c>
      <c r="U78" s="54">
        <v>7</v>
      </c>
      <c r="V78" s="54">
        <v>9</v>
      </c>
      <c r="W78" s="46">
        <f t="shared" si="22"/>
        <v>56</v>
      </c>
      <c r="X78" s="46">
        <f t="shared" si="23"/>
        <v>116</v>
      </c>
      <c r="Y78" s="3"/>
      <c r="Z78" s="1"/>
    </row>
    <row r="79" spans="1:26" ht="15.75" customHeight="1">
      <c r="A79" s="3">
        <f>$A$78+1</f>
        <v>3</v>
      </c>
      <c r="B79" s="1" t="str">
        <f>'Invite List'!B57</f>
        <v>Kayden Badertscher (JCC)</v>
      </c>
      <c r="C79" s="50" t="str">
        <f>+'Invite List'!$B$54</f>
        <v>JCC</v>
      </c>
      <c r="D79" s="54">
        <v>6</v>
      </c>
      <c r="E79" s="54">
        <v>10</v>
      </c>
      <c r="F79" s="54">
        <v>9</v>
      </c>
      <c r="G79" s="54">
        <v>8</v>
      </c>
      <c r="H79" s="54">
        <v>6</v>
      </c>
      <c r="I79" s="54">
        <v>7</v>
      </c>
      <c r="J79" s="54">
        <v>8</v>
      </c>
      <c r="K79" s="54">
        <v>5</v>
      </c>
      <c r="L79" s="54">
        <v>10</v>
      </c>
      <c r="M79" s="46">
        <f t="shared" si="21"/>
        <v>69</v>
      </c>
      <c r="N79" s="54">
        <v>10</v>
      </c>
      <c r="O79" s="54">
        <v>5</v>
      </c>
      <c r="P79" s="54">
        <v>8</v>
      </c>
      <c r="Q79" s="54">
        <v>8</v>
      </c>
      <c r="R79" s="54">
        <v>5</v>
      </c>
      <c r="S79" s="54">
        <v>10</v>
      </c>
      <c r="T79" s="54">
        <v>5</v>
      </c>
      <c r="U79" s="54">
        <v>8</v>
      </c>
      <c r="V79" s="54">
        <v>7</v>
      </c>
      <c r="W79" s="46">
        <f t="shared" si="22"/>
        <v>66</v>
      </c>
      <c r="X79" s="46">
        <f t="shared" si="23"/>
        <v>135</v>
      </c>
      <c r="Y79" s="3"/>
      <c r="Z79" s="1"/>
    </row>
    <row r="80" spans="1:26" ht="15.75" customHeight="1">
      <c r="A80" s="3">
        <f>$A$79+1</f>
        <v>4</v>
      </c>
      <c r="B80" s="1" t="str">
        <f>'Invite List'!B58</f>
        <v>Gabriel Burki (JCC)</v>
      </c>
      <c r="C80" s="50" t="str">
        <f>+'Invite List'!$B$54</f>
        <v>JCC</v>
      </c>
      <c r="D80" s="54">
        <v>6</v>
      </c>
      <c r="E80" s="54">
        <v>8</v>
      </c>
      <c r="F80" s="54">
        <v>8</v>
      </c>
      <c r="G80" s="54">
        <v>6</v>
      </c>
      <c r="H80" s="54">
        <v>5</v>
      </c>
      <c r="I80" s="54">
        <v>6</v>
      </c>
      <c r="J80" s="54">
        <v>9</v>
      </c>
      <c r="K80" s="54">
        <v>5</v>
      </c>
      <c r="L80" s="54">
        <v>10</v>
      </c>
      <c r="M80" s="46">
        <f t="shared" si="21"/>
        <v>63</v>
      </c>
      <c r="N80" s="54">
        <v>6</v>
      </c>
      <c r="O80" s="54">
        <v>6</v>
      </c>
      <c r="P80" s="54">
        <v>7</v>
      </c>
      <c r="Q80" s="54">
        <v>7</v>
      </c>
      <c r="R80" s="54">
        <v>5</v>
      </c>
      <c r="S80" s="54">
        <v>7</v>
      </c>
      <c r="T80" s="54">
        <v>5</v>
      </c>
      <c r="U80" s="54">
        <v>5</v>
      </c>
      <c r="V80" s="54">
        <v>12</v>
      </c>
      <c r="W80" s="46">
        <f t="shared" si="22"/>
        <v>60</v>
      </c>
      <c r="X80" s="46">
        <f t="shared" si="23"/>
        <v>123</v>
      </c>
      <c r="Y80" s="3"/>
      <c r="Z80" s="1"/>
    </row>
    <row r="81" spans="1:26" ht="15.75" customHeight="1">
      <c r="A81" s="3">
        <f>$A$80+1</f>
        <v>5</v>
      </c>
      <c r="B81" s="1" t="str">
        <f>'Invite List'!B59</f>
        <v>Cameron Lowther (JCC)</v>
      </c>
      <c r="C81" s="50" t="str">
        <f>+'Invite List'!$B$54</f>
        <v>JCC</v>
      </c>
      <c r="D81" s="54">
        <v>8</v>
      </c>
      <c r="E81" s="54">
        <v>9</v>
      </c>
      <c r="F81" s="54">
        <v>13</v>
      </c>
      <c r="G81" s="54">
        <v>5</v>
      </c>
      <c r="H81" s="54">
        <v>7</v>
      </c>
      <c r="I81" s="54">
        <v>9</v>
      </c>
      <c r="J81" s="54">
        <v>9</v>
      </c>
      <c r="K81" s="54">
        <v>4</v>
      </c>
      <c r="L81" s="54">
        <v>10</v>
      </c>
      <c r="M81" s="46">
        <f t="shared" si="21"/>
        <v>74</v>
      </c>
      <c r="N81" s="54">
        <v>8</v>
      </c>
      <c r="O81" s="54">
        <v>5</v>
      </c>
      <c r="P81" s="54">
        <v>10</v>
      </c>
      <c r="Q81" s="54">
        <v>9</v>
      </c>
      <c r="R81" s="54">
        <v>8</v>
      </c>
      <c r="S81" s="54">
        <v>14</v>
      </c>
      <c r="T81" s="54">
        <v>6</v>
      </c>
      <c r="U81" s="54">
        <v>9</v>
      </c>
      <c r="V81" s="54">
        <v>11</v>
      </c>
      <c r="W81" s="46">
        <f t="shared" si="22"/>
        <v>80</v>
      </c>
      <c r="X81" s="46">
        <f t="shared" si="23"/>
        <v>154</v>
      </c>
      <c r="Y81" s="3"/>
      <c r="Z81" s="1"/>
    </row>
    <row r="82" spans="1:26" ht="15.75" customHeight="1">
      <c r="A82" s="3"/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55" t="s">
        <v>257</v>
      </c>
      <c r="V82" s="3"/>
      <c r="W82" s="3"/>
      <c r="X82" s="3">
        <f>SUM(X77:X81)</f>
        <v>633</v>
      </c>
      <c r="Y82" s="3"/>
      <c r="Z82" s="1"/>
    </row>
    <row r="83" spans="1:26" ht="15.75" customHeight="1">
      <c r="A83" s="3"/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55" t="s">
        <v>258</v>
      </c>
      <c r="V83" s="3"/>
      <c r="W83" s="3"/>
      <c r="X83" s="3">
        <f>MAX(X77:X81)</f>
        <v>154</v>
      </c>
      <c r="Y83" s="56">
        <f>X82-X83</f>
        <v>479</v>
      </c>
      <c r="Z83" s="1"/>
    </row>
    <row r="84" spans="1:26" ht="15.75" customHeight="1">
      <c r="A84" s="3"/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1"/>
    </row>
    <row r="85" spans="1:26" ht="15.75" customHeight="1">
      <c r="A85" s="47"/>
      <c r="B85" s="48"/>
      <c r="C85" s="49" t="s">
        <v>254</v>
      </c>
      <c r="D85" s="60" t="str">
        <f>+'Invite List'!$F$12</f>
        <v>Lincoln Christian</v>
      </c>
      <c r="E85" s="3"/>
      <c r="F85" s="3"/>
      <c r="G85" s="3"/>
      <c r="H85" s="3"/>
      <c r="I85" s="3"/>
      <c r="J85" s="3"/>
      <c r="K85" s="3"/>
      <c r="L85" s="3"/>
      <c r="M85" s="3"/>
      <c r="N85" s="50" t="str">
        <f>+'Invite List'!$F$12</f>
        <v>Lincoln Christian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51" t="s">
        <v>95</v>
      </c>
      <c r="Z85" s="1"/>
    </row>
    <row r="86" spans="1:26" ht="15.75" customHeight="1">
      <c r="A86" s="3"/>
      <c r="B86" s="1" t="s">
        <v>92</v>
      </c>
      <c r="C86" s="1"/>
      <c r="D86" s="52">
        <v>1</v>
      </c>
      <c r="E86" s="52">
        <f>$D$86+1</f>
        <v>2</v>
      </c>
      <c r="F86" s="52">
        <f>$E$86+1</f>
        <v>3</v>
      </c>
      <c r="G86" s="52">
        <f>$F$86+1</f>
        <v>4</v>
      </c>
      <c r="H86" s="52">
        <f>$G$86+1</f>
        <v>5</v>
      </c>
      <c r="I86" s="52">
        <f>$H$86+1</f>
        <v>6</v>
      </c>
      <c r="J86" s="52">
        <f>$I$86+1</f>
        <v>7</v>
      </c>
      <c r="K86" s="52">
        <f>$J$86+1</f>
        <v>8</v>
      </c>
      <c r="L86" s="52">
        <f>$K$86+1</f>
        <v>9</v>
      </c>
      <c r="M86" s="52" t="s">
        <v>255</v>
      </c>
      <c r="N86" s="52">
        <f>$L$86+1</f>
        <v>10</v>
      </c>
      <c r="O86" s="52">
        <f>$N$86+1</f>
        <v>11</v>
      </c>
      <c r="P86" s="52">
        <f>$O$86+1</f>
        <v>12</v>
      </c>
      <c r="Q86" s="52">
        <f>$P$86+1</f>
        <v>13</v>
      </c>
      <c r="R86" s="52">
        <f>$Q$86+1</f>
        <v>14</v>
      </c>
      <c r="S86" s="52">
        <f>$R$86+1</f>
        <v>15</v>
      </c>
      <c r="T86" s="52">
        <f>$S$86+1</f>
        <v>16</v>
      </c>
      <c r="U86" s="52">
        <f>$T$86+1</f>
        <v>17</v>
      </c>
      <c r="V86" s="52">
        <f>$U$86+1</f>
        <v>18</v>
      </c>
      <c r="W86" s="52" t="s">
        <v>256</v>
      </c>
      <c r="X86" s="52" t="s">
        <v>213</v>
      </c>
      <c r="Y86" s="53" t="s">
        <v>94</v>
      </c>
      <c r="Z86" s="1"/>
    </row>
    <row r="87" spans="1:26" ht="15.75" customHeight="1">
      <c r="A87" s="3">
        <v>1</v>
      </c>
      <c r="B87" s="1" t="str">
        <f>'Invite List'!F13</f>
        <v>Isaiah Nunnally (LC)</v>
      </c>
      <c r="C87" s="50" t="str">
        <f>+'Invite List'!$F$12</f>
        <v>Lincoln Christian</v>
      </c>
      <c r="D87" s="54">
        <v>6</v>
      </c>
      <c r="E87" s="54">
        <v>4</v>
      </c>
      <c r="F87" s="54">
        <v>4</v>
      </c>
      <c r="G87" s="54">
        <v>4</v>
      </c>
      <c r="H87" s="54">
        <v>3</v>
      </c>
      <c r="I87" s="54">
        <v>5</v>
      </c>
      <c r="J87" s="54">
        <v>4</v>
      </c>
      <c r="K87" s="54">
        <v>4</v>
      </c>
      <c r="L87" s="54">
        <v>6</v>
      </c>
      <c r="M87" s="46">
        <f t="shared" ref="M87:M91" si="24">SUM(D87:L87)</f>
        <v>40</v>
      </c>
      <c r="N87" s="54">
        <v>5</v>
      </c>
      <c r="O87" s="54">
        <v>3</v>
      </c>
      <c r="P87" s="54">
        <v>3</v>
      </c>
      <c r="Q87" s="54">
        <v>5</v>
      </c>
      <c r="R87" s="54">
        <v>4</v>
      </c>
      <c r="S87" s="54">
        <v>6</v>
      </c>
      <c r="T87" s="54">
        <v>3</v>
      </c>
      <c r="U87" s="54">
        <v>5</v>
      </c>
      <c r="V87" s="54">
        <v>6</v>
      </c>
      <c r="W87" s="46">
        <f t="shared" ref="W87:W91" si="25">SUM(N87:V87)</f>
        <v>40</v>
      </c>
      <c r="X87" s="46">
        <f t="shared" ref="X87:X91" si="26">+M87+W87</f>
        <v>80</v>
      </c>
      <c r="Y87" s="3"/>
      <c r="Z87" s="1"/>
    </row>
    <row r="88" spans="1:26" ht="15.75" customHeight="1">
      <c r="A88" s="3">
        <f>$A$87+1</f>
        <v>2</v>
      </c>
      <c r="B88" s="1" t="str">
        <f>'Invite List'!F14</f>
        <v>Alex Beeman (LC)</v>
      </c>
      <c r="C88" s="50" t="str">
        <f>+'Invite List'!$F$12</f>
        <v>Lincoln Christian</v>
      </c>
      <c r="D88" s="54">
        <v>5</v>
      </c>
      <c r="E88" s="54">
        <v>5</v>
      </c>
      <c r="F88" s="54">
        <v>6</v>
      </c>
      <c r="G88" s="54">
        <v>4</v>
      </c>
      <c r="H88" s="54">
        <v>4</v>
      </c>
      <c r="I88" s="54">
        <v>7</v>
      </c>
      <c r="J88" s="54">
        <v>5</v>
      </c>
      <c r="K88" s="54">
        <v>3</v>
      </c>
      <c r="L88" s="54">
        <v>5</v>
      </c>
      <c r="M88" s="46">
        <f t="shared" si="24"/>
        <v>44</v>
      </c>
      <c r="N88" s="54">
        <v>6</v>
      </c>
      <c r="O88" s="54">
        <v>3</v>
      </c>
      <c r="P88" s="54">
        <v>6</v>
      </c>
      <c r="Q88" s="54">
        <v>4</v>
      </c>
      <c r="R88" s="54">
        <v>4</v>
      </c>
      <c r="S88" s="54">
        <v>5</v>
      </c>
      <c r="T88" s="54">
        <v>4</v>
      </c>
      <c r="U88" s="54">
        <v>4</v>
      </c>
      <c r="V88" s="54">
        <v>8</v>
      </c>
      <c r="W88" s="46">
        <f t="shared" si="25"/>
        <v>44</v>
      </c>
      <c r="X88" s="46">
        <f t="shared" si="26"/>
        <v>88</v>
      </c>
      <c r="Y88" s="3"/>
      <c r="Z88" s="1"/>
    </row>
    <row r="89" spans="1:26" ht="15.75" customHeight="1">
      <c r="A89" s="3">
        <f>$A$88+1</f>
        <v>3</v>
      </c>
      <c r="B89" s="1" t="str">
        <f>'Invite List'!F15</f>
        <v>Cade Marshbanks (LC)</v>
      </c>
      <c r="C89" s="50" t="str">
        <f>+'Invite List'!$F$12</f>
        <v>Lincoln Christian</v>
      </c>
      <c r="D89" s="54">
        <v>6</v>
      </c>
      <c r="E89" s="54">
        <v>9</v>
      </c>
      <c r="F89" s="54">
        <v>8</v>
      </c>
      <c r="G89" s="54">
        <v>5</v>
      </c>
      <c r="H89" s="54">
        <v>4</v>
      </c>
      <c r="I89" s="54">
        <v>9</v>
      </c>
      <c r="J89" s="54">
        <v>6</v>
      </c>
      <c r="K89" s="54">
        <v>4</v>
      </c>
      <c r="L89" s="54">
        <v>6</v>
      </c>
      <c r="M89" s="46">
        <f t="shared" si="24"/>
        <v>57</v>
      </c>
      <c r="N89" s="54">
        <v>5</v>
      </c>
      <c r="O89" s="54">
        <v>4</v>
      </c>
      <c r="P89" s="54">
        <v>5</v>
      </c>
      <c r="Q89" s="54">
        <v>6</v>
      </c>
      <c r="R89" s="54">
        <v>5</v>
      </c>
      <c r="S89" s="54">
        <v>6</v>
      </c>
      <c r="T89" s="54">
        <v>4</v>
      </c>
      <c r="U89" s="54">
        <v>5</v>
      </c>
      <c r="V89" s="54">
        <v>6</v>
      </c>
      <c r="W89" s="46">
        <f t="shared" si="25"/>
        <v>46</v>
      </c>
      <c r="X89" s="46">
        <f t="shared" si="26"/>
        <v>103</v>
      </c>
      <c r="Y89" s="3"/>
      <c r="Z89" s="1"/>
    </row>
    <row r="90" spans="1:26" ht="15.75" customHeight="1">
      <c r="A90" s="3">
        <f>$A$89+1</f>
        <v>4</v>
      </c>
      <c r="B90" s="1" t="str">
        <f>'Invite List'!F16</f>
        <v>Ty Hansen (LC)</v>
      </c>
      <c r="C90" s="50" t="str">
        <f>+'Invite List'!$F$12</f>
        <v>Lincoln Christian</v>
      </c>
      <c r="D90" s="54">
        <v>5</v>
      </c>
      <c r="E90" s="54">
        <v>6</v>
      </c>
      <c r="F90" s="54">
        <v>5</v>
      </c>
      <c r="G90" s="54">
        <v>7</v>
      </c>
      <c r="H90" s="54">
        <v>4</v>
      </c>
      <c r="I90" s="54">
        <v>6</v>
      </c>
      <c r="J90" s="54">
        <v>7</v>
      </c>
      <c r="K90" s="54">
        <v>6</v>
      </c>
      <c r="L90" s="54">
        <v>7</v>
      </c>
      <c r="M90" s="46">
        <f t="shared" si="24"/>
        <v>53</v>
      </c>
      <c r="N90" s="54">
        <v>5</v>
      </c>
      <c r="O90" s="54">
        <v>4</v>
      </c>
      <c r="P90" s="54">
        <v>3</v>
      </c>
      <c r="Q90" s="54">
        <v>6</v>
      </c>
      <c r="R90" s="54">
        <v>5</v>
      </c>
      <c r="S90" s="54">
        <v>12</v>
      </c>
      <c r="T90" s="54">
        <v>4</v>
      </c>
      <c r="U90" s="54">
        <v>7</v>
      </c>
      <c r="V90" s="54">
        <v>5</v>
      </c>
      <c r="W90" s="46">
        <f t="shared" si="25"/>
        <v>51</v>
      </c>
      <c r="X90" s="46">
        <f t="shared" si="26"/>
        <v>104</v>
      </c>
      <c r="Y90" s="3"/>
      <c r="Z90" s="1"/>
    </row>
    <row r="91" spans="1:26" ht="15.75" customHeight="1">
      <c r="A91" s="3">
        <f>$A$90+1</f>
        <v>5</v>
      </c>
      <c r="B91" s="1" t="str">
        <f>'Invite List'!F17</f>
        <v>Dominic Lambert (LC)</v>
      </c>
      <c r="C91" s="50" t="str">
        <f>+'Invite List'!$F$12</f>
        <v>Lincoln Christian</v>
      </c>
      <c r="D91" s="54">
        <v>4</v>
      </c>
      <c r="E91" s="54">
        <v>5</v>
      </c>
      <c r="F91" s="54">
        <v>6</v>
      </c>
      <c r="G91" s="54">
        <v>6</v>
      </c>
      <c r="H91" s="54">
        <v>3</v>
      </c>
      <c r="I91" s="54">
        <v>11</v>
      </c>
      <c r="J91" s="54">
        <v>4</v>
      </c>
      <c r="K91" s="54">
        <v>3</v>
      </c>
      <c r="L91" s="54">
        <v>8</v>
      </c>
      <c r="M91" s="46">
        <f t="shared" si="24"/>
        <v>50</v>
      </c>
      <c r="N91" s="54">
        <v>5</v>
      </c>
      <c r="O91" s="54">
        <v>4</v>
      </c>
      <c r="P91" s="54">
        <v>8</v>
      </c>
      <c r="Q91" s="54">
        <v>10</v>
      </c>
      <c r="R91" s="54">
        <v>4</v>
      </c>
      <c r="S91" s="54">
        <v>10</v>
      </c>
      <c r="T91" s="54">
        <v>5</v>
      </c>
      <c r="U91" s="54">
        <v>7</v>
      </c>
      <c r="V91" s="54">
        <v>7</v>
      </c>
      <c r="W91" s="46">
        <f t="shared" si="25"/>
        <v>60</v>
      </c>
      <c r="X91" s="46">
        <f t="shared" si="26"/>
        <v>110</v>
      </c>
      <c r="Y91" s="3"/>
      <c r="Z91" s="1"/>
    </row>
    <row r="92" spans="1:26" ht="15.75" customHeight="1">
      <c r="A92" s="3"/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55" t="s">
        <v>257</v>
      </c>
      <c r="V92" s="3"/>
      <c r="W92" s="3"/>
      <c r="X92" s="3">
        <f>SUM(X87:X91)</f>
        <v>485</v>
      </c>
      <c r="Y92" s="3"/>
      <c r="Z92" s="1"/>
    </row>
    <row r="93" spans="1:26" ht="15.75" customHeight="1">
      <c r="A93" s="3"/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55" t="s">
        <v>258</v>
      </c>
      <c r="V93" s="3"/>
      <c r="W93" s="3"/>
      <c r="X93" s="3">
        <f>MAX(X87:X91)</f>
        <v>110</v>
      </c>
      <c r="Y93" s="56">
        <f>X92-X93</f>
        <v>375</v>
      </c>
      <c r="Z93" s="1"/>
    </row>
    <row r="94" spans="1:26" ht="15.75" customHeight="1">
      <c r="A94" s="3"/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51"/>
      <c r="Z94" s="1"/>
    </row>
    <row r="95" spans="1:26" ht="15.75" customHeight="1">
      <c r="A95" s="47"/>
      <c r="B95" s="48"/>
      <c r="C95" s="49" t="s">
        <v>254</v>
      </c>
      <c r="D95" s="50" t="str">
        <f>+'Invite List'!$F$19</f>
        <v>Lincoln Lutheran</v>
      </c>
      <c r="E95" s="3"/>
      <c r="F95" s="3"/>
      <c r="G95" s="3"/>
      <c r="H95" s="3"/>
      <c r="I95" s="3"/>
      <c r="J95" s="3"/>
      <c r="K95" s="3"/>
      <c r="L95" s="3"/>
      <c r="M95" s="3"/>
      <c r="N95" s="50" t="str">
        <f>+'Invite List'!$F$19</f>
        <v>Lincoln Lutheran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51" t="s">
        <v>95</v>
      </c>
      <c r="Z95" s="1"/>
    </row>
    <row r="96" spans="1:26" ht="15.75" customHeight="1">
      <c r="A96" s="3"/>
      <c r="B96" s="1" t="s">
        <v>92</v>
      </c>
      <c r="C96" s="1"/>
      <c r="D96" s="52">
        <v>1</v>
      </c>
      <c r="E96" s="52">
        <f>$D$96+1</f>
        <v>2</v>
      </c>
      <c r="F96" s="52">
        <f>$E$96+1</f>
        <v>3</v>
      </c>
      <c r="G96" s="52">
        <f>$F$96+1</f>
        <v>4</v>
      </c>
      <c r="H96" s="52">
        <f>$G$96+1</f>
        <v>5</v>
      </c>
      <c r="I96" s="52">
        <f>$H$96+1</f>
        <v>6</v>
      </c>
      <c r="J96" s="52">
        <f>$I$96+1</f>
        <v>7</v>
      </c>
      <c r="K96" s="52">
        <f>$J$96+1</f>
        <v>8</v>
      </c>
      <c r="L96" s="52">
        <f>$K$96+1</f>
        <v>9</v>
      </c>
      <c r="M96" s="52" t="s">
        <v>255</v>
      </c>
      <c r="N96" s="52">
        <f>$L$96+1</f>
        <v>10</v>
      </c>
      <c r="O96" s="52">
        <f>$N$96+1</f>
        <v>11</v>
      </c>
      <c r="P96" s="52">
        <f>$O$96+1</f>
        <v>12</v>
      </c>
      <c r="Q96" s="52">
        <f>$P$96+1</f>
        <v>13</v>
      </c>
      <c r="R96" s="52">
        <f>$Q$96+1</f>
        <v>14</v>
      </c>
      <c r="S96" s="52">
        <f>$R$96+1</f>
        <v>15</v>
      </c>
      <c r="T96" s="52">
        <f>$S$96+1</f>
        <v>16</v>
      </c>
      <c r="U96" s="52">
        <f>$T$96+1</f>
        <v>17</v>
      </c>
      <c r="V96" s="52">
        <f>$U$96+1</f>
        <v>18</v>
      </c>
      <c r="W96" s="52" t="s">
        <v>256</v>
      </c>
      <c r="X96" s="52" t="s">
        <v>213</v>
      </c>
      <c r="Y96" s="53" t="s">
        <v>94</v>
      </c>
      <c r="Z96" s="1"/>
    </row>
    <row r="97" spans="1:26" ht="15.75" customHeight="1">
      <c r="A97" s="3">
        <v>1</v>
      </c>
      <c r="B97" s="1" t="str">
        <f>'Invite List'!F20</f>
        <v>Maxwell Bartels (LL)</v>
      </c>
      <c r="C97" s="50" t="str">
        <f>+'Invite List'!$F$19</f>
        <v>Lincoln Lutheran</v>
      </c>
      <c r="D97" s="54">
        <v>4</v>
      </c>
      <c r="E97" s="54">
        <v>5</v>
      </c>
      <c r="F97" s="54">
        <v>5</v>
      </c>
      <c r="G97" s="54">
        <v>5</v>
      </c>
      <c r="H97" s="54">
        <v>3</v>
      </c>
      <c r="I97" s="54">
        <v>5</v>
      </c>
      <c r="J97" s="54">
        <v>5</v>
      </c>
      <c r="K97" s="54">
        <v>3</v>
      </c>
      <c r="L97" s="54">
        <v>6</v>
      </c>
      <c r="M97" s="46">
        <f t="shared" ref="M97:M101" si="27">SUM(D97:L97)</f>
        <v>41</v>
      </c>
      <c r="N97" s="54">
        <v>4</v>
      </c>
      <c r="O97" s="54">
        <v>5</v>
      </c>
      <c r="P97" s="54">
        <v>3</v>
      </c>
      <c r="Q97" s="54">
        <v>5</v>
      </c>
      <c r="R97" s="54">
        <v>4</v>
      </c>
      <c r="S97" s="54">
        <v>6</v>
      </c>
      <c r="T97" s="54">
        <v>4</v>
      </c>
      <c r="U97" s="54">
        <v>5</v>
      </c>
      <c r="V97" s="54">
        <v>5</v>
      </c>
      <c r="W97" s="46">
        <f t="shared" ref="W97:W101" si="28">SUM(N97:V97)</f>
        <v>41</v>
      </c>
      <c r="X97" s="46">
        <f t="shared" ref="X97:X101" si="29">+M97+W97</f>
        <v>82</v>
      </c>
      <c r="Y97" s="3"/>
      <c r="Z97" s="1"/>
    </row>
    <row r="98" spans="1:26" ht="15.75" customHeight="1">
      <c r="A98" s="3">
        <f>$A$97+1</f>
        <v>2</v>
      </c>
      <c r="B98" s="1" t="str">
        <f>'Invite List'!F21</f>
        <v>Ethan Ringler (LL)</v>
      </c>
      <c r="C98" s="50" t="str">
        <f>+'Invite List'!$F$19</f>
        <v>Lincoln Lutheran</v>
      </c>
      <c r="D98" s="54">
        <v>3</v>
      </c>
      <c r="E98" s="54">
        <v>4</v>
      </c>
      <c r="F98" s="54">
        <v>7</v>
      </c>
      <c r="G98" s="54">
        <v>4</v>
      </c>
      <c r="H98" s="54">
        <v>3</v>
      </c>
      <c r="I98" s="54">
        <v>6</v>
      </c>
      <c r="J98" s="54">
        <v>6</v>
      </c>
      <c r="K98" s="54">
        <v>4</v>
      </c>
      <c r="L98" s="54">
        <v>5</v>
      </c>
      <c r="M98" s="46">
        <f t="shared" si="27"/>
        <v>42</v>
      </c>
      <c r="N98" s="54">
        <v>4</v>
      </c>
      <c r="O98" s="54">
        <v>4</v>
      </c>
      <c r="P98" s="54">
        <v>4</v>
      </c>
      <c r="Q98" s="54">
        <v>6</v>
      </c>
      <c r="R98" s="54">
        <v>4</v>
      </c>
      <c r="S98" s="54">
        <v>6</v>
      </c>
      <c r="T98" s="54">
        <v>3</v>
      </c>
      <c r="U98" s="54">
        <v>5</v>
      </c>
      <c r="V98" s="54">
        <v>3</v>
      </c>
      <c r="W98" s="46">
        <f t="shared" si="28"/>
        <v>39</v>
      </c>
      <c r="X98" s="46">
        <f t="shared" si="29"/>
        <v>81</v>
      </c>
      <c r="Y98" s="3"/>
      <c r="Z98" s="1"/>
    </row>
    <row r="99" spans="1:26" ht="15.75" customHeight="1">
      <c r="A99" s="3">
        <f>$A$98+1</f>
        <v>3</v>
      </c>
      <c r="B99" s="1" t="str">
        <f>'Invite List'!F22</f>
        <v>Logan DeBoer (LL)</v>
      </c>
      <c r="C99" s="50" t="str">
        <f>+'Invite List'!$F$19</f>
        <v>Lincoln Lutheran</v>
      </c>
      <c r="D99" s="54">
        <v>5</v>
      </c>
      <c r="E99" s="54">
        <v>4</v>
      </c>
      <c r="F99" s="54">
        <v>7</v>
      </c>
      <c r="G99" s="54">
        <v>5</v>
      </c>
      <c r="H99" s="54">
        <v>3</v>
      </c>
      <c r="I99" s="54">
        <v>5</v>
      </c>
      <c r="J99" s="54">
        <v>5</v>
      </c>
      <c r="K99" s="54">
        <v>3</v>
      </c>
      <c r="L99" s="54">
        <v>5</v>
      </c>
      <c r="M99" s="46">
        <f t="shared" si="27"/>
        <v>42</v>
      </c>
      <c r="N99" s="54">
        <v>6</v>
      </c>
      <c r="O99" s="54">
        <v>4</v>
      </c>
      <c r="P99" s="54">
        <v>5</v>
      </c>
      <c r="Q99" s="54">
        <v>6</v>
      </c>
      <c r="R99" s="54">
        <v>5</v>
      </c>
      <c r="S99" s="54">
        <v>6</v>
      </c>
      <c r="T99" s="54">
        <v>3</v>
      </c>
      <c r="U99" s="54">
        <v>5</v>
      </c>
      <c r="V99" s="54">
        <v>5</v>
      </c>
      <c r="W99" s="46">
        <f t="shared" si="28"/>
        <v>45</v>
      </c>
      <c r="X99" s="46">
        <f t="shared" si="29"/>
        <v>87</v>
      </c>
      <c r="Y99" s="3"/>
      <c r="Z99" s="1"/>
    </row>
    <row r="100" spans="1:26" ht="15.75" customHeight="1">
      <c r="A100" s="3">
        <f>$A$99+1</f>
        <v>4</v>
      </c>
      <c r="B100" s="1" t="str">
        <f>'Invite List'!F23</f>
        <v>Jason Steider (LL)</v>
      </c>
      <c r="C100" s="50" t="str">
        <f>+'Invite List'!$F$19</f>
        <v>Lincoln Lutheran</v>
      </c>
      <c r="D100" s="54">
        <v>4</v>
      </c>
      <c r="E100" s="54">
        <v>6</v>
      </c>
      <c r="F100" s="54">
        <v>4</v>
      </c>
      <c r="G100" s="54">
        <v>5</v>
      </c>
      <c r="H100" s="54">
        <v>4</v>
      </c>
      <c r="I100" s="54">
        <v>8</v>
      </c>
      <c r="J100" s="54">
        <v>5</v>
      </c>
      <c r="K100" s="54">
        <v>3</v>
      </c>
      <c r="L100" s="54">
        <v>6</v>
      </c>
      <c r="M100" s="46">
        <f t="shared" si="27"/>
        <v>45</v>
      </c>
      <c r="N100" s="54">
        <v>4</v>
      </c>
      <c r="O100" s="54">
        <v>5</v>
      </c>
      <c r="P100" s="54">
        <v>4</v>
      </c>
      <c r="Q100" s="54">
        <v>6</v>
      </c>
      <c r="R100" s="54">
        <v>4</v>
      </c>
      <c r="S100" s="54">
        <v>8</v>
      </c>
      <c r="T100" s="54">
        <v>4</v>
      </c>
      <c r="U100" s="54">
        <v>5</v>
      </c>
      <c r="V100" s="54">
        <v>5</v>
      </c>
      <c r="W100" s="46">
        <f t="shared" si="28"/>
        <v>45</v>
      </c>
      <c r="X100" s="46">
        <f t="shared" si="29"/>
        <v>90</v>
      </c>
      <c r="Y100" s="3"/>
      <c r="Z100" s="1"/>
    </row>
    <row r="101" spans="1:26" ht="15.75" customHeight="1">
      <c r="A101" s="3">
        <f>$A$100+1</f>
        <v>5</v>
      </c>
      <c r="B101" s="1" t="str">
        <f>'Invite List'!F24</f>
        <v>Owen Kreikemeier (LL)</v>
      </c>
      <c r="C101" s="50" t="str">
        <f>+'Invite List'!$F$19</f>
        <v>Lincoln Lutheran</v>
      </c>
      <c r="D101" s="54">
        <v>7</v>
      </c>
      <c r="E101" s="54">
        <v>7</v>
      </c>
      <c r="F101" s="54">
        <v>6</v>
      </c>
      <c r="G101" s="54">
        <v>6</v>
      </c>
      <c r="H101" s="54">
        <v>7</v>
      </c>
      <c r="I101" s="54">
        <v>6</v>
      </c>
      <c r="J101" s="54">
        <v>7</v>
      </c>
      <c r="K101" s="54">
        <v>5</v>
      </c>
      <c r="L101" s="54">
        <v>7</v>
      </c>
      <c r="M101" s="46">
        <f t="shared" si="27"/>
        <v>58</v>
      </c>
      <c r="N101" s="54">
        <v>8</v>
      </c>
      <c r="O101" s="54">
        <v>6</v>
      </c>
      <c r="P101" s="54">
        <v>6</v>
      </c>
      <c r="Q101" s="54">
        <v>9</v>
      </c>
      <c r="R101" s="54">
        <v>5</v>
      </c>
      <c r="S101" s="54">
        <v>8</v>
      </c>
      <c r="T101" s="54">
        <v>3</v>
      </c>
      <c r="U101" s="54">
        <v>6</v>
      </c>
      <c r="V101" s="54">
        <v>7</v>
      </c>
      <c r="W101" s="46">
        <f t="shared" si="28"/>
        <v>58</v>
      </c>
      <c r="X101" s="46">
        <f t="shared" si="29"/>
        <v>116</v>
      </c>
      <c r="Y101" s="3"/>
      <c r="Z101" s="1"/>
    </row>
    <row r="102" spans="1:26" ht="15" customHeight="1">
      <c r="A102" s="3"/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55" t="s">
        <v>257</v>
      </c>
      <c r="V102" s="3"/>
      <c r="W102" s="3"/>
      <c r="X102" s="3">
        <f>SUM(X97:X101)</f>
        <v>456</v>
      </c>
      <c r="Y102" s="3"/>
      <c r="Z102" s="1"/>
    </row>
    <row r="103" spans="1:26" ht="15" customHeight="1">
      <c r="A103" s="3"/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55" t="s">
        <v>258</v>
      </c>
      <c r="V103" s="3"/>
      <c r="W103" s="3"/>
      <c r="X103" s="3">
        <f>MAX(X97:X101)</f>
        <v>116</v>
      </c>
      <c r="Y103" s="56">
        <f>X102-X103</f>
        <v>340</v>
      </c>
      <c r="Z103" s="1"/>
    </row>
    <row r="104" spans="1:26" ht="15.75" customHeight="1">
      <c r="A104" s="3"/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1"/>
    </row>
    <row r="105" spans="1:26" ht="15.75" customHeight="1">
      <c r="A105" s="47"/>
      <c r="B105" s="48"/>
      <c r="C105" s="49" t="s">
        <v>254</v>
      </c>
      <c r="D105" s="50" t="str">
        <f>+'Invite List'!$F$26</f>
        <v>Milford</v>
      </c>
      <c r="E105" s="3"/>
      <c r="F105" s="3"/>
      <c r="G105" s="3"/>
      <c r="H105" s="3"/>
      <c r="I105" s="3"/>
      <c r="J105" s="3"/>
      <c r="K105" s="3"/>
      <c r="L105" s="3"/>
      <c r="M105" s="3"/>
      <c r="N105" s="50" t="str">
        <f>+'Invite List'!$F$26</f>
        <v>Milford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51" t="s">
        <v>95</v>
      </c>
      <c r="Z105" s="1"/>
    </row>
    <row r="106" spans="1:26" ht="15.75" customHeight="1">
      <c r="A106" s="3"/>
      <c r="B106" s="1" t="s">
        <v>92</v>
      </c>
      <c r="C106" s="1"/>
      <c r="D106" s="52">
        <v>1</v>
      </c>
      <c r="E106" s="52">
        <f>$D$106+1</f>
        <v>2</v>
      </c>
      <c r="F106" s="52">
        <f>$E$106+1</f>
        <v>3</v>
      </c>
      <c r="G106" s="52">
        <f>$F$106+1</f>
        <v>4</v>
      </c>
      <c r="H106" s="52">
        <f>$G$106+1</f>
        <v>5</v>
      </c>
      <c r="I106" s="52">
        <f>$H$106+1</f>
        <v>6</v>
      </c>
      <c r="J106" s="52">
        <f>$I$106+1</f>
        <v>7</v>
      </c>
      <c r="K106" s="52">
        <f>$J$106+1</f>
        <v>8</v>
      </c>
      <c r="L106" s="52">
        <f>$K$106+1</f>
        <v>9</v>
      </c>
      <c r="M106" s="52" t="s">
        <v>255</v>
      </c>
      <c r="N106" s="52">
        <f>$L$106+1</f>
        <v>10</v>
      </c>
      <c r="O106" s="52">
        <f>$N$106+1</f>
        <v>11</v>
      </c>
      <c r="P106" s="52">
        <f>$O$106+1</f>
        <v>12</v>
      </c>
      <c r="Q106" s="52">
        <f>$P$106+1</f>
        <v>13</v>
      </c>
      <c r="R106" s="52">
        <f>$Q$106+1</f>
        <v>14</v>
      </c>
      <c r="S106" s="52">
        <f>$R$106+1</f>
        <v>15</v>
      </c>
      <c r="T106" s="52">
        <f>$S$106+1</f>
        <v>16</v>
      </c>
      <c r="U106" s="52">
        <f>$T$106+1</f>
        <v>17</v>
      </c>
      <c r="V106" s="52">
        <f>$U$106+1</f>
        <v>18</v>
      </c>
      <c r="W106" s="52" t="s">
        <v>256</v>
      </c>
      <c r="X106" s="52" t="s">
        <v>213</v>
      </c>
      <c r="Y106" s="53" t="s">
        <v>94</v>
      </c>
      <c r="Z106" s="1"/>
    </row>
    <row r="107" spans="1:26" ht="15.75" customHeight="1">
      <c r="A107" s="3">
        <v>1</v>
      </c>
      <c r="B107" s="1" t="str">
        <f>'Invite List'!F27</f>
        <v>Cole Toovey (M)</v>
      </c>
      <c r="C107" s="50" t="str">
        <f>'Invite List'!F26</f>
        <v>Milford</v>
      </c>
      <c r="D107" s="54">
        <v>5</v>
      </c>
      <c r="E107" s="54">
        <v>5</v>
      </c>
      <c r="F107" s="54">
        <v>6</v>
      </c>
      <c r="G107" s="54">
        <v>4</v>
      </c>
      <c r="H107" s="54">
        <v>5</v>
      </c>
      <c r="I107" s="54">
        <v>6</v>
      </c>
      <c r="J107" s="54">
        <v>4</v>
      </c>
      <c r="K107" s="54">
        <v>5</v>
      </c>
      <c r="L107" s="54">
        <v>5</v>
      </c>
      <c r="M107" s="46">
        <f t="shared" ref="M107:M111" si="30">SUM(D107:L107)</f>
        <v>45</v>
      </c>
      <c r="N107" s="54">
        <v>4</v>
      </c>
      <c r="O107" s="54">
        <v>4</v>
      </c>
      <c r="P107" s="54">
        <v>5</v>
      </c>
      <c r="Q107" s="54">
        <v>4</v>
      </c>
      <c r="R107" s="54">
        <v>3</v>
      </c>
      <c r="S107" s="54">
        <v>7</v>
      </c>
      <c r="T107" s="54">
        <v>4</v>
      </c>
      <c r="U107" s="54">
        <v>4</v>
      </c>
      <c r="V107" s="54">
        <v>5</v>
      </c>
      <c r="W107" s="46">
        <f t="shared" ref="W107:W111" si="31">SUM(N107:V107)</f>
        <v>40</v>
      </c>
      <c r="X107" s="46">
        <f t="shared" ref="X107:X111" si="32">+M107+W107</f>
        <v>85</v>
      </c>
      <c r="Y107" s="3"/>
      <c r="Z107" s="1"/>
    </row>
    <row r="108" spans="1:26" ht="15.75" customHeight="1">
      <c r="A108" s="3">
        <f>$A$107+1</f>
        <v>2</v>
      </c>
      <c r="B108" s="1" t="str">
        <f>'Invite List'!F28</f>
        <v>Colton Hauder (M)</v>
      </c>
      <c r="C108" s="50" t="str">
        <f>+'Invite List'!$F$26</f>
        <v>Milford</v>
      </c>
      <c r="D108" s="54">
        <v>4</v>
      </c>
      <c r="E108" s="54">
        <v>4</v>
      </c>
      <c r="F108" s="54">
        <v>5</v>
      </c>
      <c r="G108" s="54">
        <v>4</v>
      </c>
      <c r="H108" s="54">
        <v>3</v>
      </c>
      <c r="I108" s="54">
        <v>5</v>
      </c>
      <c r="J108" s="54">
        <v>3</v>
      </c>
      <c r="K108" s="54">
        <v>3</v>
      </c>
      <c r="L108" s="54">
        <v>4</v>
      </c>
      <c r="M108" s="46">
        <f t="shared" si="30"/>
        <v>35</v>
      </c>
      <c r="N108" s="54">
        <v>4</v>
      </c>
      <c r="O108" s="54">
        <v>4</v>
      </c>
      <c r="P108" s="54">
        <v>4</v>
      </c>
      <c r="Q108" s="54">
        <v>5</v>
      </c>
      <c r="R108" s="54">
        <v>3</v>
      </c>
      <c r="S108" s="54">
        <v>5</v>
      </c>
      <c r="T108" s="54">
        <v>5</v>
      </c>
      <c r="U108" s="54">
        <v>5</v>
      </c>
      <c r="V108" s="54">
        <v>5</v>
      </c>
      <c r="W108" s="46">
        <f t="shared" si="31"/>
        <v>40</v>
      </c>
      <c r="X108" s="46">
        <f t="shared" si="32"/>
        <v>75</v>
      </c>
      <c r="Y108" s="3"/>
      <c r="Z108" s="1"/>
    </row>
    <row r="109" spans="1:26" ht="15.75" customHeight="1">
      <c r="A109" s="3">
        <f>$A$108+1</f>
        <v>3</v>
      </c>
      <c r="B109" s="1" t="str">
        <f>'Invite List'!F29</f>
        <v>Maddox Baack (M)</v>
      </c>
      <c r="C109" s="50" t="str">
        <f>+'Invite List'!$F$26</f>
        <v>Milford</v>
      </c>
      <c r="D109" s="54">
        <v>5</v>
      </c>
      <c r="E109" s="54">
        <v>5</v>
      </c>
      <c r="F109" s="54">
        <v>6</v>
      </c>
      <c r="G109" s="54">
        <v>5</v>
      </c>
      <c r="H109" s="54">
        <v>3</v>
      </c>
      <c r="I109" s="54">
        <v>5</v>
      </c>
      <c r="J109" s="54">
        <v>5</v>
      </c>
      <c r="K109" s="54">
        <v>4</v>
      </c>
      <c r="L109" s="54">
        <v>5</v>
      </c>
      <c r="M109" s="46">
        <f t="shared" si="30"/>
        <v>43</v>
      </c>
      <c r="N109" s="54">
        <v>5</v>
      </c>
      <c r="O109" s="54">
        <v>5</v>
      </c>
      <c r="P109" s="54">
        <v>4</v>
      </c>
      <c r="Q109" s="54">
        <v>5</v>
      </c>
      <c r="R109" s="54">
        <v>4</v>
      </c>
      <c r="S109" s="54">
        <v>9</v>
      </c>
      <c r="T109" s="54">
        <v>4</v>
      </c>
      <c r="U109" s="54">
        <v>6</v>
      </c>
      <c r="V109" s="54">
        <v>5</v>
      </c>
      <c r="W109" s="46">
        <f t="shared" si="31"/>
        <v>47</v>
      </c>
      <c r="X109" s="46">
        <f t="shared" si="32"/>
        <v>90</v>
      </c>
      <c r="Y109" s="3"/>
      <c r="Z109" s="1"/>
    </row>
    <row r="110" spans="1:26" ht="15.75" customHeight="1">
      <c r="A110" s="3">
        <f>$A$109+1</f>
        <v>4</v>
      </c>
      <c r="B110" s="1" t="str">
        <f>'Invite List'!F30</f>
        <v>Chase Nitzsche (M)</v>
      </c>
      <c r="C110" s="50" t="str">
        <f>+'Invite List'!$F$26</f>
        <v>Milford</v>
      </c>
      <c r="D110" s="54">
        <v>6</v>
      </c>
      <c r="E110" s="54">
        <v>6</v>
      </c>
      <c r="F110" s="54">
        <v>5</v>
      </c>
      <c r="G110" s="54">
        <v>4</v>
      </c>
      <c r="H110" s="54">
        <v>4</v>
      </c>
      <c r="I110" s="54">
        <v>8</v>
      </c>
      <c r="J110" s="54">
        <v>7</v>
      </c>
      <c r="K110" s="54">
        <v>5</v>
      </c>
      <c r="L110" s="54">
        <v>6</v>
      </c>
      <c r="M110" s="46">
        <f t="shared" si="30"/>
        <v>51</v>
      </c>
      <c r="N110" s="54">
        <v>9</v>
      </c>
      <c r="O110" s="54">
        <v>4</v>
      </c>
      <c r="P110" s="54">
        <v>7</v>
      </c>
      <c r="Q110" s="54">
        <v>6</v>
      </c>
      <c r="R110" s="54">
        <v>5</v>
      </c>
      <c r="S110" s="54">
        <v>7</v>
      </c>
      <c r="T110" s="54">
        <v>4</v>
      </c>
      <c r="U110" s="54">
        <v>5</v>
      </c>
      <c r="V110" s="54">
        <v>5</v>
      </c>
      <c r="W110" s="46">
        <f t="shared" si="31"/>
        <v>52</v>
      </c>
      <c r="X110" s="46">
        <f t="shared" si="32"/>
        <v>103</v>
      </c>
      <c r="Y110" s="3"/>
      <c r="Z110" s="1"/>
    </row>
    <row r="111" spans="1:26" ht="15.75" customHeight="1">
      <c r="A111" s="3">
        <f>$A$110+1</f>
        <v>5</v>
      </c>
      <c r="B111" s="1" t="str">
        <f>'Invite List'!F31</f>
        <v>Dylan Kroese (M)</v>
      </c>
      <c r="C111" s="50" t="str">
        <f>+'Invite List'!$F$26</f>
        <v>Milford</v>
      </c>
      <c r="D111" s="54">
        <v>5</v>
      </c>
      <c r="E111" s="54">
        <v>7</v>
      </c>
      <c r="F111" s="54">
        <v>6</v>
      </c>
      <c r="G111" s="54">
        <v>5</v>
      </c>
      <c r="H111" s="54">
        <v>6</v>
      </c>
      <c r="I111" s="54">
        <v>7</v>
      </c>
      <c r="J111" s="54">
        <v>5</v>
      </c>
      <c r="K111" s="54">
        <v>5</v>
      </c>
      <c r="L111" s="54">
        <v>7</v>
      </c>
      <c r="M111" s="46">
        <f t="shared" si="30"/>
        <v>53</v>
      </c>
      <c r="N111" s="54">
        <v>5</v>
      </c>
      <c r="O111" s="54">
        <v>5</v>
      </c>
      <c r="P111" s="54">
        <v>6</v>
      </c>
      <c r="Q111" s="54">
        <v>7</v>
      </c>
      <c r="R111" s="54">
        <v>4</v>
      </c>
      <c r="S111" s="54">
        <v>7</v>
      </c>
      <c r="T111" s="54">
        <v>4</v>
      </c>
      <c r="U111" s="54">
        <v>5</v>
      </c>
      <c r="V111" s="54">
        <v>6</v>
      </c>
      <c r="W111" s="46">
        <f t="shared" si="31"/>
        <v>49</v>
      </c>
      <c r="X111" s="46">
        <f t="shared" si="32"/>
        <v>102</v>
      </c>
      <c r="Y111" s="3"/>
      <c r="Z111" s="1"/>
    </row>
    <row r="112" spans="1:26" ht="15.75" customHeight="1">
      <c r="A112" s="3"/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55" t="s">
        <v>257</v>
      </c>
      <c r="V112" s="3"/>
      <c r="W112" s="3"/>
      <c r="X112" s="3">
        <f>SUM(X107:X111)</f>
        <v>455</v>
      </c>
      <c r="Y112" s="3"/>
      <c r="Z112" s="1"/>
    </row>
    <row r="113" spans="1:26" ht="15.75" customHeight="1">
      <c r="A113" s="3"/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55" t="s">
        <v>258</v>
      </c>
      <c r="V113" s="3"/>
      <c r="W113" s="3"/>
      <c r="X113" s="3">
        <f>MAX(X107:X111)</f>
        <v>103</v>
      </c>
      <c r="Y113" s="56">
        <f>X112-X113</f>
        <v>352</v>
      </c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47"/>
      <c r="B115" s="48"/>
      <c r="C115" s="49" t="s">
        <v>254</v>
      </c>
      <c r="D115" s="50" t="str">
        <f>+'Invite List'!$F$33</f>
        <v>Palmyra</v>
      </c>
      <c r="E115" s="3"/>
      <c r="F115" s="3"/>
      <c r="G115" s="3"/>
      <c r="H115" s="3"/>
      <c r="I115" s="3"/>
      <c r="J115" s="3"/>
      <c r="K115" s="3"/>
      <c r="L115" s="3"/>
      <c r="M115" s="3"/>
      <c r="N115" s="50" t="str">
        <f>+'Invite List'!$F$33</f>
        <v>Palmyra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51" t="s">
        <v>95</v>
      </c>
      <c r="Z115" s="1"/>
    </row>
    <row r="116" spans="1:26" ht="15.75" customHeight="1">
      <c r="A116" s="3"/>
      <c r="B116" s="1" t="s">
        <v>92</v>
      </c>
      <c r="C116" s="1"/>
      <c r="D116" s="52">
        <v>1</v>
      </c>
      <c r="E116" s="52">
        <f>$D$116+1</f>
        <v>2</v>
      </c>
      <c r="F116" s="52">
        <f>$E$116+1</f>
        <v>3</v>
      </c>
      <c r="G116" s="52">
        <f>$F$116+1</f>
        <v>4</v>
      </c>
      <c r="H116" s="52">
        <f>$G$116+1</f>
        <v>5</v>
      </c>
      <c r="I116" s="52">
        <f>$H$116+1</f>
        <v>6</v>
      </c>
      <c r="J116" s="52">
        <f>$I$116+1</f>
        <v>7</v>
      </c>
      <c r="K116" s="52">
        <f>$J$116+1</f>
        <v>8</v>
      </c>
      <c r="L116" s="52">
        <f>$K$116+1</f>
        <v>9</v>
      </c>
      <c r="M116" s="52" t="s">
        <v>255</v>
      </c>
      <c r="N116" s="52">
        <f>$L$116+1</f>
        <v>10</v>
      </c>
      <c r="O116" s="52">
        <f>$N$116+1</f>
        <v>11</v>
      </c>
      <c r="P116" s="52">
        <f>$O$116+1</f>
        <v>12</v>
      </c>
      <c r="Q116" s="52">
        <f>$P$116+1</f>
        <v>13</v>
      </c>
      <c r="R116" s="52">
        <f>$Q$116+1</f>
        <v>14</v>
      </c>
      <c r="S116" s="52">
        <f>$R$116+1</f>
        <v>15</v>
      </c>
      <c r="T116" s="52">
        <f>$S$116+1</f>
        <v>16</v>
      </c>
      <c r="U116" s="52">
        <f>$T$116+1</f>
        <v>17</v>
      </c>
      <c r="V116" s="52">
        <f>$U$116+1</f>
        <v>18</v>
      </c>
      <c r="W116" s="52" t="s">
        <v>256</v>
      </c>
      <c r="X116" s="52" t="s">
        <v>213</v>
      </c>
      <c r="Y116" s="53" t="s">
        <v>94</v>
      </c>
      <c r="Z116" s="1"/>
    </row>
    <row r="117" spans="1:26" ht="15.75" customHeight="1">
      <c r="A117" s="3">
        <v>1</v>
      </c>
      <c r="B117" s="1" t="str">
        <f>'Invite List'!F34</f>
        <v>Noah Carpenter (P)</v>
      </c>
      <c r="C117" s="50" t="str">
        <f>+'Invite List'!$F$33</f>
        <v>Palmyra</v>
      </c>
      <c r="D117" s="54">
        <v>4</v>
      </c>
      <c r="E117" s="54">
        <v>4</v>
      </c>
      <c r="F117" s="54">
        <v>5</v>
      </c>
      <c r="G117" s="54">
        <v>3</v>
      </c>
      <c r="H117" s="54">
        <v>3</v>
      </c>
      <c r="I117" s="54">
        <v>4</v>
      </c>
      <c r="J117" s="54">
        <v>5</v>
      </c>
      <c r="K117" s="54">
        <v>3</v>
      </c>
      <c r="L117" s="54">
        <v>5</v>
      </c>
      <c r="M117" s="46">
        <f t="shared" ref="M117:M121" si="33">SUM(D117:L117)</f>
        <v>36</v>
      </c>
      <c r="N117" s="54">
        <v>4</v>
      </c>
      <c r="O117" s="54">
        <v>4</v>
      </c>
      <c r="P117" s="54">
        <v>4</v>
      </c>
      <c r="Q117" s="54">
        <v>5</v>
      </c>
      <c r="R117" s="54">
        <v>3</v>
      </c>
      <c r="S117" s="54">
        <v>5</v>
      </c>
      <c r="T117" s="54">
        <v>3</v>
      </c>
      <c r="U117" s="54">
        <v>5</v>
      </c>
      <c r="V117" s="54">
        <v>4</v>
      </c>
      <c r="W117" s="46">
        <f t="shared" ref="W117:W121" si="34">SUM(N117:V117)</f>
        <v>37</v>
      </c>
      <c r="X117" s="46">
        <f t="shared" ref="X117:X121" si="35">+M117+W117</f>
        <v>73</v>
      </c>
      <c r="Y117" s="3"/>
      <c r="Z117" s="1"/>
    </row>
    <row r="118" spans="1:26" ht="15.75" customHeight="1">
      <c r="A118" s="3">
        <f>$A$117+1</f>
        <v>2</v>
      </c>
      <c r="B118" s="1" t="str">
        <f>'Invite List'!F35</f>
        <v>Luke Johnson (P)</v>
      </c>
      <c r="C118" s="50" t="str">
        <f>+'Invite List'!$F$33</f>
        <v>Palmyra</v>
      </c>
      <c r="D118" s="54">
        <v>7</v>
      </c>
      <c r="E118" s="54">
        <v>11</v>
      </c>
      <c r="F118" s="54">
        <v>8</v>
      </c>
      <c r="G118" s="54">
        <v>7</v>
      </c>
      <c r="H118" s="54">
        <v>5</v>
      </c>
      <c r="I118" s="54">
        <v>5</v>
      </c>
      <c r="J118" s="54">
        <v>6</v>
      </c>
      <c r="K118" s="54">
        <v>7</v>
      </c>
      <c r="L118" s="54">
        <v>6</v>
      </c>
      <c r="M118" s="46">
        <f t="shared" si="33"/>
        <v>62</v>
      </c>
      <c r="N118" s="54">
        <v>6</v>
      </c>
      <c r="O118" s="54">
        <v>7</v>
      </c>
      <c r="P118" s="54">
        <v>5</v>
      </c>
      <c r="Q118" s="54">
        <v>5</v>
      </c>
      <c r="R118" s="54">
        <v>4</v>
      </c>
      <c r="S118" s="54">
        <v>6</v>
      </c>
      <c r="T118" s="54">
        <v>3</v>
      </c>
      <c r="U118" s="54">
        <v>6</v>
      </c>
      <c r="V118" s="54">
        <v>7</v>
      </c>
      <c r="W118" s="46">
        <f t="shared" si="34"/>
        <v>49</v>
      </c>
      <c r="X118" s="46">
        <f t="shared" si="35"/>
        <v>111</v>
      </c>
      <c r="Y118" s="3"/>
      <c r="Z118" s="1"/>
    </row>
    <row r="119" spans="1:26" ht="15.75" customHeight="1">
      <c r="A119" s="3">
        <f>$A$118+1</f>
        <v>3</v>
      </c>
      <c r="B119" s="1" t="str">
        <f>'Invite List'!F36</f>
        <v>Gage Bohaty (P)</v>
      </c>
      <c r="C119" s="50" t="str">
        <f>+'Invite List'!$F$33</f>
        <v>Palmyra</v>
      </c>
      <c r="D119" s="54">
        <v>6</v>
      </c>
      <c r="E119" s="54">
        <v>9</v>
      </c>
      <c r="F119" s="54">
        <v>6</v>
      </c>
      <c r="G119" s="54">
        <v>5</v>
      </c>
      <c r="H119" s="54">
        <v>4</v>
      </c>
      <c r="I119" s="54">
        <v>8</v>
      </c>
      <c r="J119" s="54">
        <v>8</v>
      </c>
      <c r="K119" s="54">
        <v>4</v>
      </c>
      <c r="L119" s="54">
        <v>7</v>
      </c>
      <c r="M119" s="46">
        <f t="shared" si="33"/>
        <v>57</v>
      </c>
      <c r="N119" s="54">
        <v>5</v>
      </c>
      <c r="O119" s="54">
        <v>4</v>
      </c>
      <c r="P119" s="54">
        <v>7</v>
      </c>
      <c r="Q119" s="54">
        <v>6</v>
      </c>
      <c r="R119" s="54">
        <v>6</v>
      </c>
      <c r="S119" s="54">
        <v>7</v>
      </c>
      <c r="T119" s="54">
        <v>4</v>
      </c>
      <c r="U119" s="54">
        <v>9</v>
      </c>
      <c r="V119" s="54">
        <v>7</v>
      </c>
      <c r="W119" s="46">
        <f t="shared" si="34"/>
        <v>55</v>
      </c>
      <c r="X119" s="46">
        <f t="shared" si="35"/>
        <v>112</v>
      </c>
      <c r="Y119" s="3"/>
      <c r="Z119" s="1"/>
    </row>
    <row r="120" spans="1:26" ht="15.75" customHeight="1">
      <c r="A120" s="3">
        <f>$A$119+1</f>
        <v>4</v>
      </c>
      <c r="B120" s="1" t="str">
        <f>'Invite List'!F37</f>
        <v>Jonathan Glantz (P)</v>
      </c>
      <c r="C120" s="50" t="str">
        <f>+'Invite List'!$F$33</f>
        <v>Palmyra</v>
      </c>
      <c r="D120" s="54">
        <v>6</v>
      </c>
      <c r="E120" s="54">
        <v>10</v>
      </c>
      <c r="F120" s="54">
        <v>10</v>
      </c>
      <c r="G120" s="54">
        <v>7</v>
      </c>
      <c r="H120" s="54">
        <v>5</v>
      </c>
      <c r="I120" s="54">
        <v>9</v>
      </c>
      <c r="J120" s="54">
        <v>6</v>
      </c>
      <c r="K120" s="54">
        <v>4</v>
      </c>
      <c r="L120" s="54">
        <v>9</v>
      </c>
      <c r="M120" s="46">
        <f t="shared" si="33"/>
        <v>66</v>
      </c>
      <c r="N120" s="54">
        <v>12</v>
      </c>
      <c r="O120" s="54">
        <v>8</v>
      </c>
      <c r="P120" s="54">
        <v>7</v>
      </c>
      <c r="Q120" s="54">
        <v>8</v>
      </c>
      <c r="R120" s="54">
        <v>9</v>
      </c>
      <c r="S120" s="54">
        <v>11</v>
      </c>
      <c r="T120" s="54">
        <v>6</v>
      </c>
      <c r="U120" s="54">
        <v>9</v>
      </c>
      <c r="V120" s="54">
        <v>6</v>
      </c>
      <c r="W120" s="46">
        <f t="shared" si="34"/>
        <v>76</v>
      </c>
      <c r="X120" s="46">
        <f t="shared" si="35"/>
        <v>142</v>
      </c>
      <c r="Y120" s="3"/>
      <c r="Z120" s="1"/>
    </row>
    <row r="121" spans="1:26" ht="15.75" customHeight="1">
      <c r="A121" s="3">
        <f>$A$120+1</f>
        <v>5</v>
      </c>
      <c r="B121" s="1" t="str">
        <f>'Invite List'!F38</f>
        <v>Zachery Phillips (P)</v>
      </c>
      <c r="C121" s="50" t="str">
        <f>+'Invite List'!$F$33</f>
        <v>Palmyra</v>
      </c>
      <c r="D121" s="54">
        <v>11</v>
      </c>
      <c r="E121" s="54">
        <v>9</v>
      </c>
      <c r="F121" s="54">
        <v>8</v>
      </c>
      <c r="G121" s="54">
        <v>5</v>
      </c>
      <c r="H121" s="54">
        <v>5</v>
      </c>
      <c r="I121" s="54">
        <v>10</v>
      </c>
      <c r="J121" s="54">
        <v>12</v>
      </c>
      <c r="K121" s="54">
        <v>7</v>
      </c>
      <c r="L121" s="54">
        <v>8</v>
      </c>
      <c r="M121" s="46">
        <f t="shared" si="33"/>
        <v>75</v>
      </c>
      <c r="N121" s="54">
        <v>11</v>
      </c>
      <c r="O121" s="54">
        <v>7</v>
      </c>
      <c r="P121" s="54">
        <v>5</v>
      </c>
      <c r="Q121" s="54">
        <v>9</v>
      </c>
      <c r="R121" s="54">
        <v>6</v>
      </c>
      <c r="S121" s="54">
        <v>10</v>
      </c>
      <c r="T121" s="54">
        <v>5</v>
      </c>
      <c r="U121" s="54">
        <v>7</v>
      </c>
      <c r="V121" s="54">
        <v>6</v>
      </c>
      <c r="W121" s="46">
        <f t="shared" si="34"/>
        <v>66</v>
      </c>
      <c r="X121" s="46">
        <f t="shared" si="35"/>
        <v>141</v>
      </c>
      <c r="Y121" s="3"/>
      <c r="Z121" s="1"/>
    </row>
    <row r="122" spans="1:26" ht="15.75" customHeight="1">
      <c r="A122" s="3"/>
      <c r="B122" s="1"/>
      <c r="C122" s="1"/>
      <c r="D122" s="3"/>
      <c r="E122" s="3"/>
      <c r="F122" s="3"/>
      <c r="G122" s="3"/>
      <c r="H122" s="3"/>
      <c r="I122" s="3"/>
      <c r="J122" s="3"/>
      <c r="K122" s="3"/>
      <c r="L122" s="3"/>
      <c r="M122" s="46"/>
      <c r="N122" s="3"/>
      <c r="O122" s="3"/>
      <c r="P122" s="3"/>
      <c r="Q122" s="3"/>
      <c r="R122" s="3"/>
      <c r="S122" s="3"/>
      <c r="T122" s="3"/>
      <c r="U122" s="55" t="s">
        <v>257</v>
      </c>
      <c r="V122" s="3"/>
      <c r="W122" s="3"/>
      <c r="X122" s="3">
        <f>SUM(X117:X121)</f>
        <v>579</v>
      </c>
      <c r="Y122" s="56"/>
      <c r="Z122" s="1"/>
    </row>
    <row r="123" spans="1:26" ht="15.75" customHeight="1">
      <c r="A123" s="3"/>
      <c r="B123" s="1"/>
      <c r="C123" s="1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55" t="s">
        <v>258</v>
      </c>
      <c r="V123" s="3"/>
      <c r="W123" s="3"/>
      <c r="X123" s="3">
        <f>MAX(X117:X121)</f>
        <v>142</v>
      </c>
      <c r="Y123" s="56">
        <f>X122-X123</f>
        <v>437</v>
      </c>
      <c r="Z123" s="1"/>
    </row>
    <row r="124" spans="1:26" ht="15.75" customHeight="1">
      <c r="A124" s="3"/>
      <c r="B124" s="1"/>
      <c r="C124" s="1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1"/>
      <c r="V124" s="1"/>
      <c r="W124" s="1"/>
      <c r="X124" s="1"/>
      <c r="Y124" s="1"/>
      <c r="Z124" s="1"/>
    </row>
    <row r="125" spans="1:26" ht="15.75" customHeight="1">
      <c r="A125" s="3"/>
      <c r="B125" s="48"/>
      <c r="C125" s="49" t="s">
        <v>254</v>
      </c>
      <c r="D125" s="50" t="str">
        <f>+'Invite List'!$F$40</f>
        <v>Southern/Diller-Odell</v>
      </c>
      <c r="E125" s="3"/>
      <c r="F125" s="3"/>
      <c r="G125" s="3"/>
      <c r="H125" s="3"/>
      <c r="I125" s="3"/>
      <c r="J125" s="3"/>
      <c r="K125" s="3"/>
      <c r="L125" s="3"/>
      <c r="M125" s="3"/>
      <c r="N125" s="50" t="str">
        <f>+'Invite List'!$F$40</f>
        <v>Southern/Diller-Odell</v>
      </c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51" t="s">
        <v>95</v>
      </c>
      <c r="Z125" s="1"/>
    </row>
    <row r="126" spans="1:26" ht="15.75" customHeight="1">
      <c r="A126" s="3"/>
      <c r="B126" s="1" t="s">
        <v>92</v>
      </c>
      <c r="C126" s="1"/>
      <c r="D126" s="52">
        <v>1</v>
      </c>
      <c r="E126" s="52">
        <f>$D$126+1</f>
        <v>2</v>
      </c>
      <c r="F126" s="52">
        <f>$E$116+1</f>
        <v>3</v>
      </c>
      <c r="G126" s="52">
        <f>$F$116+1</f>
        <v>4</v>
      </c>
      <c r="H126" s="52">
        <f>$G$116+1</f>
        <v>5</v>
      </c>
      <c r="I126" s="52">
        <f>$H$116+1</f>
        <v>6</v>
      </c>
      <c r="J126" s="52">
        <f>$I$116+1</f>
        <v>7</v>
      </c>
      <c r="K126" s="52">
        <f>$J$116+1</f>
        <v>8</v>
      </c>
      <c r="L126" s="52">
        <f>$K$116+1</f>
        <v>9</v>
      </c>
      <c r="M126" s="52" t="s">
        <v>255</v>
      </c>
      <c r="N126" s="52">
        <f>$L$116+1</f>
        <v>10</v>
      </c>
      <c r="O126" s="52">
        <f>$N$116+1</f>
        <v>11</v>
      </c>
      <c r="P126" s="52">
        <f>$O$116+1</f>
        <v>12</v>
      </c>
      <c r="Q126" s="52">
        <f>$P$116+1</f>
        <v>13</v>
      </c>
      <c r="R126" s="52">
        <f>$Q$116+1</f>
        <v>14</v>
      </c>
      <c r="S126" s="52">
        <f>$R$116+1</f>
        <v>15</v>
      </c>
      <c r="T126" s="52">
        <f>$S$116+1</f>
        <v>16</v>
      </c>
      <c r="U126" s="52">
        <f>$T$116+1</f>
        <v>17</v>
      </c>
      <c r="V126" s="52">
        <f>$U$116+1</f>
        <v>18</v>
      </c>
      <c r="W126" s="52" t="s">
        <v>256</v>
      </c>
      <c r="X126" s="52" t="s">
        <v>213</v>
      </c>
      <c r="Y126" s="53" t="s">
        <v>94</v>
      </c>
      <c r="Z126" s="1"/>
    </row>
    <row r="127" spans="1:26" ht="15.75" customHeight="1">
      <c r="A127" s="3">
        <v>1</v>
      </c>
      <c r="B127" s="1" t="str">
        <f>'Invite List'!F41</f>
        <v>Cooper Ebeling (SOU)</v>
      </c>
      <c r="C127" s="50" t="str">
        <f>+'Invite List'!$F$40</f>
        <v>Southern/Diller-Odell</v>
      </c>
      <c r="D127" s="54">
        <v>5</v>
      </c>
      <c r="E127" s="54">
        <v>6</v>
      </c>
      <c r="F127" s="54">
        <v>6</v>
      </c>
      <c r="G127" s="54">
        <v>6</v>
      </c>
      <c r="H127" s="54">
        <v>5</v>
      </c>
      <c r="I127" s="54">
        <v>7</v>
      </c>
      <c r="J127" s="54">
        <v>5</v>
      </c>
      <c r="K127" s="54">
        <v>4</v>
      </c>
      <c r="L127" s="54">
        <v>8</v>
      </c>
      <c r="M127" s="46">
        <f t="shared" ref="M127:M131" si="36">SUM(D127:L127)</f>
        <v>52</v>
      </c>
      <c r="N127" s="54">
        <v>5</v>
      </c>
      <c r="O127" s="54">
        <v>3</v>
      </c>
      <c r="P127" s="54">
        <v>7</v>
      </c>
      <c r="Q127" s="54">
        <v>5</v>
      </c>
      <c r="R127" s="54">
        <v>5</v>
      </c>
      <c r="S127" s="54">
        <v>10</v>
      </c>
      <c r="T127" s="54">
        <v>2</v>
      </c>
      <c r="U127" s="54">
        <v>5</v>
      </c>
      <c r="V127" s="54">
        <v>8</v>
      </c>
      <c r="W127" s="46">
        <f t="shared" ref="W127:W131" si="37">SUM(N127:V127)</f>
        <v>50</v>
      </c>
      <c r="X127" s="46">
        <f t="shared" ref="X127:X131" si="38">+M127+W127</f>
        <v>102</v>
      </c>
      <c r="Y127" s="3"/>
      <c r="Z127" s="1"/>
    </row>
    <row r="128" spans="1:26" ht="15.75" customHeight="1">
      <c r="A128" s="3">
        <f>$A$117+1</f>
        <v>2</v>
      </c>
      <c r="B128" s="1" t="str">
        <f>'Invite List'!F42</f>
        <v>Callan McKinney (SOU)</v>
      </c>
      <c r="C128" s="50" t="str">
        <f>+'Invite List'!$F$40</f>
        <v>Southern/Diller-Odell</v>
      </c>
      <c r="D128" s="54">
        <v>6</v>
      </c>
      <c r="E128" s="54">
        <v>6</v>
      </c>
      <c r="F128" s="54">
        <v>5</v>
      </c>
      <c r="G128" s="54">
        <v>7</v>
      </c>
      <c r="H128" s="54">
        <v>6</v>
      </c>
      <c r="I128" s="54">
        <v>6</v>
      </c>
      <c r="J128" s="54">
        <v>8</v>
      </c>
      <c r="K128" s="54">
        <v>7</v>
      </c>
      <c r="L128" s="54">
        <v>6</v>
      </c>
      <c r="M128" s="46">
        <f t="shared" si="36"/>
        <v>57</v>
      </c>
      <c r="N128" s="54">
        <v>6</v>
      </c>
      <c r="O128" s="54">
        <v>5</v>
      </c>
      <c r="P128" s="54">
        <v>4</v>
      </c>
      <c r="Q128" s="54">
        <v>5</v>
      </c>
      <c r="R128" s="54">
        <v>4</v>
      </c>
      <c r="S128" s="54">
        <v>7</v>
      </c>
      <c r="T128" s="54">
        <v>4</v>
      </c>
      <c r="U128" s="54">
        <v>6</v>
      </c>
      <c r="V128" s="54">
        <v>5</v>
      </c>
      <c r="W128" s="46">
        <f t="shared" si="37"/>
        <v>46</v>
      </c>
      <c r="X128" s="46">
        <f t="shared" si="38"/>
        <v>103</v>
      </c>
      <c r="Y128" s="3"/>
      <c r="Z128" s="1"/>
    </row>
    <row r="129" spans="1:26" ht="15.75" customHeight="1">
      <c r="A129" s="3">
        <f>$A$118+1</f>
        <v>3</v>
      </c>
      <c r="B129" s="1" t="str">
        <f>'Invite List'!F43</f>
        <v>Timothy Vitosh (SOU)</v>
      </c>
      <c r="C129" s="50" t="str">
        <f>+'Invite List'!$F$40</f>
        <v>Southern/Diller-Odell</v>
      </c>
      <c r="D129" s="54">
        <v>5</v>
      </c>
      <c r="E129" s="54">
        <v>7</v>
      </c>
      <c r="F129" s="54">
        <v>10</v>
      </c>
      <c r="G129" s="54">
        <v>6</v>
      </c>
      <c r="H129" s="54">
        <v>3</v>
      </c>
      <c r="I129" s="54">
        <v>7</v>
      </c>
      <c r="J129" s="54">
        <v>9</v>
      </c>
      <c r="K129" s="54">
        <v>4</v>
      </c>
      <c r="L129" s="54">
        <v>7</v>
      </c>
      <c r="M129" s="46">
        <f t="shared" si="36"/>
        <v>58</v>
      </c>
      <c r="N129" s="54">
        <v>6</v>
      </c>
      <c r="O129" s="54">
        <v>3</v>
      </c>
      <c r="P129" s="54">
        <v>4</v>
      </c>
      <c r="Q129" s="54">
        <v>7</v>
      </c>
      <c r="R129" s="54">
        <v>6</v>
      </c>
      <c r="S129" s="54">
        <v>7</v>
      </c>
      <c r="T129" s="54">
        <v>5</v>
      </c>
      <c r="U129" s="54">
        <v>7</v>
      </c>
      <c r="V129" s="54">
        <v>7</v>
      </c>
      <c r="W129" s="46">
        <f t="shared" si="37"/>
        <v>52</v>
      </c>
      <c r="X129" s="46">
        <f t="shared" si="38"/>
        <v>110</v>
      </c>
      <c r="Y129" s="3"/>
      <c r="Z129" s="1"/>
    </row>
    <row r="130" spans="1:26" ht="15.75" customHeight="1">
      <c r="A130" s="3">
        <f>$A$119+1</f>
        <v>4</v>
      </c>
      <c r="B130" s="1" t="str">
        <f>'Invite List'!F44</f>
        <v>Jason Arnold (SOU)</v>
      </c>
      <c r="C130" s="50" t="str">
        <f>+'Invite List'!$F$40</f>
        <v>Southern/Diller-Odell</v>
      </c>
      <c r="D130" s="54">
        <v>6</v>
      </c>
      <c r="E130" s="54">
        <v>5</v>
      </c>
      <c r="F130" s="54">
        <v>7</v>
      </c>
      <c r="G130" s="54">
        <v>6</v>
      </c>
      <c r="H130" s="54">
        <v>6</v>
      </c>
      <c r="I130" s="54">
        <v>7</v>
      </c>
      <c r="J130" s="54">
        <v>7</v>
      </c>
      <c r="K130" s="54">
        <v>6</v>
      </c>
      <c r="L130" s="54">
        <v>7</v>
      </c>
      <c r="M130" s="46">
        <f t="shared" si="36"/>
        <v>57</v>
      </c>
      <c r="N130" s="54">
        <v>7</v>
      </c>
      <c r="O130" s="54">
        <v>5</v>
      </c>
      <c r="P130" s="54">
        <v>7</v>
      </c>
      <c r="Q130" s="54">
        <v>5</v>
      </c>
      <c r="R130" s="54">
        <v>6</v>
      </c>
      <c r="S130" s="54">
        <v>8</v>
      </c>
      <c r="T130" s="54">
        <v>4</v>
      </c>
      <c r="U130" s="54">
        <v>7</v>
      </c>
      <c r="V130" s="54">
        <v>6</v>
      </c>
      <c r="W130" s="46">
        <f t="shared" si="37"/>
        <v>55</v>
      </c>
      <c r="X130" s="46">
        <f t="shared" si="38"/>
        <v>112</v>
      </c>
      <c r="Y130" s="3"/>
      <c r="Z130" s="1"/>
    </row>
    <row r="131" spans="1:26" ht="15.75" customHeight="1">
      <c r="A131" s="3">
        <f>$A$120+1</f>
        <v>5</v>
      </c>
      <c r="B131" s="1" t="str">
        <f>'Invite List'!F45</f>
        <v>Kaden Sutton (SOU)</v>
      </c>
      <c r="C131" s="50" t="str">
        <f>+'Invite List'!$F$40</f>
        <v>Southern/Diller-Odell</v>
      </c>
      <c r="D131" s="54">
        <v>5</v>
      </c>
      <c r="E131" s="54">
        <v>9</v>
      </c>
      <c r="F131" s="54">
        <v>7</v>
      </c>
      <c r="G131" s="54">
        <v>4</v>
      </c>
      <c r="H131" s="54">
        <v>4</v>
      </c>
      <c r="I131" s="54">
        <v>6</v>
      </c>
      <c r="J131" s="54">
        <v>4</v>
      </c>
      <c r="K131" s="54">
        <v>6</v>
      </c>
      <c r="L131" s="54">
        <v>9</v>
      </c>
      <c r="M131" s="46">
        <f t="shared" si="36"/>
        <v>54</v>
      </c>
      <c r="N131" s="54">
        <v>4</v>
      </c>
      <c r="O131" s="54">
        <v>5</v>
      </c>
      <c r="P131" s="54">
        <v>7</v>
      </c>
      <c r="Q131" s="54">
        <v>9</v>
      </c>
      <c r="R131" s="54">
        <v>5</v>
      </c>
      <c r="S131" s="54">
        <v>1000</v>
      </c>
      <c r="T131" s="54">
        <v>5</v>
      </c>
      <c r="U131" s="54">
        <v>7</v>
      </c>
      <c r="V131" s="54">
        <v>7</v>
      </c>
      <c r="W131" s="46">
        <f t="shared" si="37"/>
        <v>1049</v>
      </c>
      <c r="X131" s="46">
        <f t="shared" si="38"/>
        <v>1103</v>
      </c>
      <c r="Y131" s="3"/>
      <c r="Z131" s="1"/>
    </row>
    <row r="132" spans="1:26" ht="15.75" customHeight="1">
      <c r="A132" s="3"/>
      <c r="B132" s="1"/>
      <c r="C132" s="1"/>
      <c r="D132" s="3"/>
      <c r="E132" s="3"/>
      <c r="F132" s="3"/>
      <c r="G132" s="3"/>
      <c r="H132" s="3"/>
      <c r="I132" s="3"/>
      <c r="J132" s="3"/>
      <c r="K132" s="3"/>
      <c r="L132" s="3"/>
      <c r="M132" s="46"/>
      <c r="N132" s="3"/>
      <c r="O132" s="3"/>
      <c r="P132" s="3"/>
      <c r="Q132" s="3"/>
      <c r="R132" s="3"/>
      <c r="S132" s="3"/>
      <c r="T132" s="3"/>
      <c r="U132" s="55" t="s">
        <v>257</v>
      </c>
      <c r="V132" s="3"/>
      <c r="W132" s="3"/>
      <c r="X132" s="3">
        <f>SUM(X127:X131)</f>
        <v>1530</v>
      </c>
      <c r="Y132" s="56"/>
      <c r="Z132" s="1"/>
    </row>
    <row r="133" spans="1:26" ht="15.75" customHeight="1">
      <c r="A133" s="3"/>
      <c r="B133" s="1"/>
      <c r="C133" s="1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55" t="s">
        <v>258</v>
      </c>
      <c r="V133" s="3"/>
      <c r="W133" s="3"/>
      <c r="X133" s="3">
        <f>MAX(X127:X131)</f>
        <v>1103</v>
      </c>
      <c r="Y133" s="56">
        <f>X132-X133</f>
        <v>427</v>
      </c>
      <c r="Z133" s="1"/>
    </row>
    <row r="134" spans="1:26" ht="15.7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3"/>
      <c r="B135" s="48"/>
      <c r="C135" s="49" t="s">
        <v>254</v>
      </c>
      <c r="D135" s="50" t="str">
        <f>+'Invite List'!$F$47</f>
        <v>Syracuse</v>
      </c>
      <c r="E135" s="3"/>
      <c r="F135" s="3"/>
      <c r="G135" s="3"/>
      <c r="H135" s="3"/>
      <c r="I135" s="3"/>
      <c r="J135" s="3"/>
      <c r="K135" s="3"/>
      <c r="L135" s="3"/>
      <c r="M135" s="3"/>
      <c r="N135" s="50" t="str">
        <f>+'Invite List'!$F$47</f>
        <v>Syracuse</v>
      </c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51" t="s">
        <v>95</v>
      </c>
      <c r="Z135" s="1"/>
    </row>
    <row r="136" spans="1:26" ht="15.75" customHeight="1">
      <c r="A136" s="3"/>
      <c r="B136" s="1" t="s">
        <v>92</v>
      </c>
      <c r="C136" s="1"/>
      <c r="D136" s="52">
        <v>1</v>
      </c>
      <c r="E136" s="52">
        <f>$D$126+1</f>
        <v>2</v>
      </c>
      <c r="F136" s="52">
        <f>$E$116+1</f>
        <v>3</v>
      </c>
      <c r="G136" s="52">
        <f>$F$116+1</f>
        <v>4</v>
      </c>
      <c r="H136" s="52">
        <f>$G$116+1</f>
        <v>5</v>
      </c>
      <c r="I136" s="52">
        <f>$H$116+1</f>
        <v>6</v>
      </c>
      <c r="J136" s="52">
        <f>$I$116+1</f>
        <v>7</v>
      </c>
      <c r="K136" s="52">
        <f>$J$116+1</f>
        <v>8</v>
      </c>
      <c r="L136" s="52">
        <f>$K$116+1</f>
        <v>9</v>
      </c>
      <c r="M136" s="52" t="s">
        <v>255</v>
      </c>
      <c r="N136" s="52">
        <f>$L$116+1</f>
        <v>10</v>
      </c>
      <c r="O136" s="52">
        <f>$N$116+1</f>
        <v>11</v>
      </c>
      <c r="P136" s="52">
        <f>$O$116+1</f>
        <v>12</v>
      </c>
      <c r="Q136" s="52">
        <f>$P$116+1</f>
        <v>13</v>
      </c>
      <c r="R136" s="52">
        <f>$Q$116+1</f>
        <v>14</v>
      </c>
      <c r="S136" s="52">
        <f>$R$116+1</f>
        <v>15</v>
      </c>
      <c r="T136" s="52">
        <f>$S$116+1</f>
        <v>16</v>
      </c>
      <c r="U136" s="52">
        <f>$T$116+1</f>
        <v>17</v>
      </c>
      <c r="V136" s="52">
        <f>$U$116+1</f>
        <v>18</v>
      </c>
      <c r="W136" s="52" t="s">
        <v>256</v>
      </c>
      <c r="X136" s="52" t="s">
        <v>213</v>
      </c>
      <c r="Y136" s="53" t="s">
        <v>94</v>
      </c>
      <c r="Z136" s="1"/>
    </row>
    <row r="137" spans="1:26" ht="15.75" customHeight="1">
      <c r="A137" s="3">
        <v>1</v>
      </c>
      <c r="B137" s="1" t="str">
        <f>'Invite List'!F48</f>
        <v>Logan Zoller (SYR)</v>
      </c>
      <c r="C137" s="50" t="str">
        <f>+'Invite List'!$F$47</f>
        <v>Syracuse</v>
      </c>
      <c r="D137" s="54">
        <v>4</v>
      </c>
      <c r="E137" s="54">
        <v>8</v>
      </c>
      <c r="F137" s="54">
        <v>5</v>
      </c>
      <c r="G137" s="54">
        <v>5</v>
      </c>
      <c r="H137" s="54">
        <v>4</v>
      </c>
      <c r="I137" s="54">
        <v>6</v>
      </c>
      <c r="J137" s="54">
        <v>6</v>
      </c>
      <c r="K137" s="54">
        <v>6</v>
      </c>
      <c r="L137" s="54">
        <v>5</v>
      </c>
      <c r="M137" s="46">
        <f t="shared" ref="M137:M141" si="39">SUM(D137:L137)</f>
        <v>49</v>
      </c>
      <c r="N137" s="54">
        <v>6</v>
      </c>
      <c r="O137" s="54">
        <v>5</v>
      </c>
      <c r="P137" s="54">
        <v>5</v>
      </c>
      <c r="Q137" s="54">
        <v>5</v>
      </c>
      <c r="R137" s="54">
        <v>4</v>
      </c>
      <c r="S137" s="54">
        <v>6</v>
      </c>
      <c r="T137" s="54">
        <v>4</v>
      </c>
      <c r="U137" s="54">
        <v>6</v>
      </c>
      <c r="V137" s="54">
        <v>5</v>
      </c>
      <c r="W137" s="46">
        <f t="shared" ref="W137:W141" si="40">SUM(N137:V137)</f>
        <v>46</v>
      </c>
      <c r="X137" s="46">
        <f t="shared" ref="X137:X141" si="41">+M137+W137</f>
        <v>95</v>
      </c>
      <c r="Y137" s="3"/>
      <c r="Z137" s="1"/>
    </row>
    <row r="138" spans="1:26" ht="15.75" customHeight="1">
      <c r="A138" s="3">
        <f>$A$117+1</f>
        <v>2</v>
      </c>
      <c r="B138" s="1" t="str">
        <f>'Invite List'!F49</f>
        <v>Gabriel Dilley (SYR)</v>
      </c>
      <c r="C138" s="50" t="str">
        <f>+'Invite List'!$F$47</f>
        <v>Syracuse</v>
      </c>
      <c r="D138" s="54">
        <v>8</v>
      </c>
      <c r="E138" s="54">
        <v>6</v>
      </c>
      <c r="F138" s="54">
        <v>12</v>
      </c>
      <c r="G138" s="54">
        <v>7</v>
      </c>
      <c r="H138" s="54">
        <v>5</v>
      </c>
      <c r="I138" s="54">
        <v>8</v>
      </c>
      <c r="J138" s="54">
        <v>4</v>
      </c>
      <c r="K138" s="54">
        <v>4</v>
      </c>
      <c r="L138" s="54">
        <v>5</v>
      </c>
      <c r="M138" s="46">
        <f t="shared" si="39"/>
        <v>59</v>
      </c>
      <c r="N138" s="54">
        <v>7</v>
      </c>
      <c r="O138" s="54">
        <v>5</v>
      </c>
      <c r="P138" s="54">
        <v>6</v>
      </c>
      <c r="Q138" s="54">
        <v>6</v>
      </c>
      <c r="R138" s="54">
        <v>3</v>
      </c>
      <c r="S138" s="54">
        <v>9</v>
      </c>
      <c r="T138" s="54">
        <v>5</v>
      </c>
      <c r="U138" s="54">
        <v>8</v>
      </c>
      <c r="V138" s="54">
        <v>7</v>
      </c>
      <c r="W138" s="46">
        <f t="shared" si="40"/>
        <v>56</v>
      </c>
      <c r="X138" s="46">
        <f t="shared" si="41"/>
        <v>115</v>
      </c>
      <c r="Y138" s="3"/>
      <c r="Z138" s="1"/>
    </row>
    <row r="139" spans="1:26" ht="15.75" customHeight="1">
      <c r="A139" s="3">
        <f>$A$118+1</f>
        <v>3</v>
      </c>
      <c r="B139" s="1" t="str">
        <f>'Invite List'!F50</f>
        <v>Robert Shanks (SYR)</v>
      </c>
      <c r="C139" s="50" t="str">
        <f>+'Invite List'!$F$47</f>
        <v>Syracuse</v>
      </c>
      <c r="D139" s="54">
        <v>5</v>
      </c>
      <c r="E139" s="54">
        <v>7</v>
      </c>
      <c r="F139" s="54">
        <v>7</v>
      </c>
      <c r="G139" s="54">
        <v>6</v>
      </c>
      <c r="H139" s="54">
        <v>3</v>
      </c>
      <c r="I139" s="54">
        <v>6</v>
      </c>
      <c r="J139" s="54">
        <v>7</v>
      </c>
      <c r="K139" s="54">
        <v>3</v>
      </c>
      <c r="L139" s="54">
        <v>6</v>
      </c>
      <c r="M139" s="46">
        <f t="shared" si="39"/>
        <v>50</v>
      </c>
      <c r="N139" s="54">
        <v>5</v>
      </c>
      <c r="O139" s="54">
        <v>3</v>
      </c>
      <c r="P139" s="54">
        <v>4</v>
      </c>
      <c r="Q139" s="54">
        <v>6</v>
      </c>
      <c r="R139" s="54">
        <v>4</v>
      </c>
      <c r="S139" s="54">
        <v>7</v>
      </c>
      <c r="T139" s="54">
        <v>4</v>
      </c>
      <c r="U139" s="54">
        <v>5</v>
      </c>
      <c r="V139" s="54">
        <v>7</v>
      </c>
      <c r="W139" s="46">
        <f t="shared" si="40"/>
        <v>45</v>
      </c>
      <c r="X139" s="46">
        <f t="shared" si="41"/>
        <v>95</v>
      </c>
      <c r="Y139" s="3"/>
      <c r="Z139" s="1"/>
    </row>
    <row r="140" spans="1:26" ht="15.75" customHeight="1">
      <c r="A140" s="3">
        <f>$A$119+1</f>
        <v>4</v>
      </c>
      <c r="B140" s="1" t="str">
        <f>'Invite List'!F51</f>
        <v>Cade Stephenson (SYR)</v>
      </c>
      <c r="C140" s="50" t="str">
        <f>+'Invite List'!$F$47</f>
        <v>Syracuse</v>
      </c>
      <c r="D140" s="54">
        <v>4</v>
      </c>
      <c r="E140" s="54">
        <v>7</v>
      </c>
      <c r="F140" s="54">
        <v>5</v>
      </c>
      <c r="G140" s="54">
        <v>7</v>
      </c>
      <c r="H140" s="54">
        <v>4</v>
      </c>
      <c r="I140" s="54">
        <v>7</v>
      </c>
      <c r="J140" s="54">
        <v>4</v>
      </c>
      <c r="K140" s="54">
        <v>5</v>
      </c>
      <c r="L140" s="54">
        <v>6</v>
      </c>
      <c r="M140" s="46">
        <f t="shared" si="39"/>
        <v>49</v>
      </c>
      <c r="N140" s="54">
        <v>4</v>
      </c>
      <c r="O140" s="54">
        <v>4</v>
      </c>
      <c r="P140" s="54">
        <v>5</v>
      </c>
      <c r="Q140" s="54">
        <v>6</v>
      </c>
      <c r="R140" s="54">
        <v>5</v>
      </c>
      <c r="S140" s="54">
        <v>7</v>
      </c>
      <c r="T140" s="54">
        <v>4</v>
      </c>
      <c r="U140" s="54">
        <v>5</v>
      </c>
      <c r="V140" s="54">
        <v>5</v>
      </c>
      <c r="W140" s="46">
        <f t="shared" si="40"/>
        <v>45</v>
      </c>
      <c r="X140" s="46">
        <f t="shared" si="41"/>
        <v>94</v>
      </c>
      <c r="Y140" s="3"/>
      <c r="Z140" s="1"/>
    </row>
    <row r="141" spans="1:26" ht="15.75" customHeight="1">
      <c r="A141" s="3">
        <f>$A$120+1</f>
        <v>5</v>
      </c>
      <c r="B141" s="1" t="str">
        <f>'Invite List'!F52</f>
        <v>Cody Damme (SYR)</v>
      </c>
      <c r="C141" s="50" t="str">
        <f>+'Invite List'!$F$47</f>
        <v>Syracuse</v>
      </c>
      <c r="D141" s="54">
        <v>6</v>
      </c>
      <c r="E141" s="54">
        <v>6</v>
      </c>
      <c r="F141" s="54">
        <v>9</v>
      </c>
      <c r="G141" s="54">
        <v>7</v>
      </c>
      <c r="H141" s="54">
        <v>5</v>
      </c>
      <c r="I141" s="54">
        <v>7</v>
      </c>
      <c r="J141" s="54">
        <v>6</v>
      </c>
      <c r="K141" s="54">
        <v>5</v>
      </c>
      <c r="L141" s="54">
        <v>8</v>
      </c>
      <c r="M141" s="46">
        <f t="shared" si="39"/>
        <v>59</v>
      </c>
      <c r="N141" s="54">
        <v>8</v>
      </c>
      <c r="O141" s="54">
        <v>6</v>
      </c>
      <c r="P141" s="54">
        <v>5</v>
      </c>
      <c r="Q141" s="54">
        <v>6</v>
      </c>
      <c r="R141" s="54">
        <v>4</v>
      </c>
      <c r="S141" s="54">
        <v>8</v>
      </c>
      <c r="T141" s="54">
        <v>5</v>
      </c>
      <c r="U141" s="54">
        <v>7</v>
      </c>
      <c r="V141" s="54">
        <v>7</v>
      </c>
      <c r="W141" s="46">
        <f t="shared" si="40"/>
        <v>56</v>
      </c>
      <c r="X141" s="46">
        <f t="shared" si="41"/>
        <v>115</v>
      </c>
      <c r="Y141" s="3"/>
      <c r="Z141" s="1"/>
    </row>
    <row r="142" spans="1:26" ht="15.75" customHeight="1">
      <c r="A142" s="3"/>
      <c r="B142" s="1"/>
      <c r="C142" s="1"/>
      <c r="D142" s="3"/>
      <c r="E142" s="3"/>
      <c r="F142" s="3"/>
      <c r="G142" s="3"/>
      <c r="H142" s="3"/>
      <c r="I142" s="3"/>
      <c r="J142" s="3"/>
      <c r="K142" s="3"/>
      <c r="L142" s="3"/>
      <c r="M142" s="46"/>
      <c r="N142" s="3"/>
      <c r="O142" s="3"/>
      <c r="P142" s="3"/>
      <c r="Q142" s="3"/>
      <c r="R142" s="3"/>
      <c r="S142" s="3"/>
      <c r="T142" s="3"/>
      <c r="U142" s="55" t="s">
        <v>257</v>
      </c>
      <c r="V142" s="3"/>
      <c r="W142" s="3"/>
      <c r="X142" s="3">
        <f>SUM(X137:X141)</f>
        <v>514</v>
      </c>
      <c r="Y142" s="56"/>
      <c r="Z142" s="1"/>
    </row>
    <row r="143" spans="1:26" ht="15.75" customHeight="1">
      <c r="A143" s="3"/>
      <c r="B143" s="1"/>
      <c r="C143" s="1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55" t="s">
        <v>258</v>
      </c>
      <c r="V143" s="3"/>
      <c r="W143" s="3"/>
      <c r="X143" s="3">
        <f>MAX(X137:X141)</f>
        <v>115</v>
      </c>
      <c r="Y143" s="56">
        <f>X142-X143</f>
        <v>399</v>
      </c>
      <c r="Z143" s="1"/>
    </row>
    <row r="144" spans="1:26" ht="15.7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3"/>
      <c r="B145" s="48"/>
      <c r="C145" s="49" t="s">
        <v>254</v>
      </c>
      <c r="D145" s="50" t="str">
        <f>+'Invite List'!$F$54</f>
        <v>Yutan</v>
      </c>
      <c r="E145" s="3"/>
      <c r="F145" s="3"/>
      <c r="G145" s="3"/>
      <c r="H145" s="3"/>
      <c r="I145" s="3"/>
      <c r="J145" s="3"/>
      <c r="K145" s="3"/>
      <c r="L145" s="3"/>
      <c r="M145" s="3"/>
      <c r="N145" s="50" t="str">
        <f>+'Invite List'!$F$54</f>
        <v>Yutan</v>
      </c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51" t="s">
        <v>95</v>
      </c>
      <c r="Z145" s="1"/>
    </row>
    <row r="146" spans="1:26" ht="15.75" customHeight="1">
      <c r="A146" s="3"/>
      <c r="B146" s="1" t="s">
        <v>92</v>
      </c>
      <c r="C146" s="1"/>
      <c r="D146" s="52">
        <v>1</v>
      </c>
      <c r="E146" s="52">
        <f>$D$126+1</f>
        <v>2</v>
      </c>
      <c r="F146" s="52">
        <f>$E$116+1</f>
        <v>3</v>
      </c>
      <c r="G146" s="52">
        <f>$F$116+1</f>
        <v>4</v>
      </c>
      <c r="H146" s="52">
        <f>$G$116+1</f>
        <v>5</v>
      </c>
      <c r="I146" s="52">
        <f>$H$116+1</f>
        <v>6</v>
      </c>
      <c r="J146" s="52">
        <f>$I$116+1</f>
        <v>7</v>
      </c>
      <c r="K146" s="52">
        <f>$J$116+1</f>
        <v>8</v>
      </c>
      <c r="L146" s="52">
        <f>$K$116+1</f>
        <v>9</v>
      </c>
      <c r="M146" s="52" t="s">
        <v>255</v>
      </c>
      <c r="N146" s="52">
        <f>$L$116+1</f>
        <v>10</v>
      </c>
      <c r="O146" s="52">
        <f>$N$116+1</f>
        <v>11</v>
      </c>
      <c r="P146" s="52">
        <f>$O$116+1</f>
        <v>12</v>
      </c>
      <c r="Q146" s="52">
        <f>$P$116+1</f>
        <v>13</v>
      </c>
      <c r="R146" s="52">
        <f>$Q$116+1</f>
        <v>14</v>
      </c>
      <c r="S146" s="52">
        <f>$R$116+1</f>
        <v>15</v>
      </c>
      <c r="T146" s="52">
        <f>$S$116+1</f>
        <v>16</v>
      </c>
      <c r="U146" s="52">
        <f>$T$116+1</f>
        <v>17</v>
      </c>
      <c r="V146" s="52">
        <f>$U$116+1</f>
        <v>18</v>
      </c>
      <c r="W146" s="52" t="s">
        <v>256</v>
      </c>
      <c r="X146" s="52" t="s">
        <v>213</v>
      </c>
      <c r="Y146" s="53" t="s">
        <v>94</v>
      </c>
      <c r="Z146" s="1"/>
    </row>
    <row r="147" spans="1:26" ht="15.75" customHeight="1">
      <c r="A147" s="3">
        <v>1</v>
      </c>
      <c r="B147" s="1" t="str">
        <f>'Invite List'!F55</f>
        <v>Jake Richmond (Y)</v>
      </c>
      <c r="C147" s="50" t="str">
        <f>+'Invite List'!$F$54</f>
        <v>Yutan</v>
      </c>
      <c r="D147" s="54">
        <v>4</v>
      </c>
      <c r="E147" s="54">
        <v>4</v>
      </c>
      <c r="F147" s="54">
        <v>5</v>
      </c>
      <c r="G147" s="54">
        <v>4</v>
      </c>
      <c r="H147" s="54">
        <v>4</v>
      </c>
      <c r="I147" s="54">
        <v>5</v>
      </c>
      <c r="J147" s="54">
        <v>4</v>
      </c>
      <c r="K147" s="54">
        <v>4</v>
      </c>
      <c r="L147" s="54">
        <v>5</v>
      </c>
      <c r="M147" s="46">
        <f t="shared" ref="M147:M151" si="42">SUM(D147:L147)</f>
        <v>39</v>
      </c>
      <c r="N147" s="54">
        <v>4</v>
      </c>
      <c r="O147" s="54">
        <v>4</v>
      </c>
      <c r="P147" s="54">
        <v>5</v>
      </c>
      <c r="Q147" s="54">
        <v>5</v>
      </c>
      <c r="R147" s="54">
        <v>2</v>
      </c>
      <c r="S147" s="54">
        <v>5</v>
      </c>
      <c r="T147" s="54">
        <v>3</v>
      </c>
      <c r="U147" s="54">
        <v>8</v>
      </c>
      <c r="V147" s="54">
        <v>5</v>
      </c>
      <c r="W147" s="46">
        <f t="shared" ref="W147:W151" si="43">SUM(N147:V147)</f>
        <v>41</v>
      </c>
      <c r="X147" s="46">
        <f t="shared" ref="X147:X151" si="44">+M147+W147</f>
        <v>80</v>
      </c>
      <c r="Y147" s="3"/>
      <c r="Z147" s="1"/>
    </row>
    <row r="148" spans="1:26" ht="15.75" customHeight="1">
      <c r="A148" s="3">
        <f>$A$117+1</f>
        <v>2</v>
      </c>
      <c r="B148" s="1" t="str">
        <f>'Invite List'!F56</f>
        <v>Jude Elgert (Y)</v>
      </c>
      <c r="C148" s="50" t="str">
        <f>+'Invite List'!$F$54</f>
        <v>Yutan</v>
      </c>
      <c r="D148" s="54">
        <v>5</v>
      </c>
      <c r="E148" s="54">
        <v>5</v>
      </c>
      <c r="F148" s="54">
        <v>7</v>
      </c>
      <c r="G148" s="54">
        <v>4</v>
      </c>
      <c r="H148" s="54">
        <v>4</v>
      </c>
      <c r="I148" s="54">
        <v>4</v>
      </c>
      <c r="J148" s="54">
        <v>4</v>
      </c>
      <c r="K148" s="54">
        <v>2</v>
      </c>
      <c r="L148" s="54">
        <v>5</v>
      </c>
      <c r="M148" s="46">
        <f t="shared" si="42"/>
        <v>40</v>
      </c>
      <c r="N148" s="54">
        <v>4</v>
      </c>
      <c r="O148" s="54">
        <v>5</v>
      </c>
      <c r="P148" s="54">
        <v>3</v>
      </c>
      <c r="Q148" s="54">
        <v>5</v>
      </c>
      <c r="R148" s="54">
        <v>4</v>
      </c>
      <c r="S148" s="54">
        <v>5</v>
      </c>
      <c r="T148" s="54">
        <v>3</v>
      </c>
      <c r="U148" s="54">
        <v>5</v>
      </c>
      <c r="V148" s="54">
        <v>5</v>
      </c>
      <c r="W148" s="46">
        <f t="shared" si="43"/>
        <v>39</v>
      </c>
      <c r="X148" s="46">
        <f t="shared" si="44"/>
        <v>79</v>
      </c>
      <c r="Y148" s="3"/>
      <c r="Z148" s="1"/>
    </row>
    <row r="149" spans="1:26" ht="15.75" customHeight="1">
      <c r="A149" s="3">
        <f>$A$118+1</f>
        <v>3</v>
      </c>
      <c r="B149" s="1" t="str">
        <f>'Invite List'!F57</f>
        <v>Creek Kennedy (Y)</v>
      </c>
      <c r="C149" s="50" t="str">
        <f>+'Invite List'!$F$54</f>
        <v>Yutan</v>
      </c>
      <c r="D149" s="54">
        <v>6</v>
      </c>
      <c r="E149" s="54">
        <v>7</v>
      </c>
      <c r="F149" s="54">
        <v>6</v>
      </c>
      <c r="G149" s="54">
        <v>4</v>
      </c>
      <c r="H149" s="54">
        <v>3</v>
      </c>
      <c r="I149" s="54">
        <v>5</v>
      </c>
      <c r="J149" s="54">
        <v>4</v>
      </c>
      <c r="K149" s="54">
        <v>5</v>
      </c>
      <c r="L149" s="54">
        <v>6</v>
      </c>
      <c r="M149" s="46">
        <f t="shared" si="42"/>
        <v>46</v>
      </c>
      <c r="N149" s="54">
        <v>7</v>
      </c>
      <c r="O149" s="54">
        <v>4</v>
      </c>
      <c r="P149" s="54">
        <v>5</v>
      </c>
      <c r="Q149" s="54">
        <v>7</v>
      </c>
      <c r="R149" s="54">
        <v>4</v>
      </c>
      <c r="S149" s="54">
        <v>7</v>
      </c>
      <c r="T149" s="54">
        <v>3</v>
      </c>
      <c r="U149" s="54">
        <v>6</v>
      </c>
      <c r="V149" s="54">
        <v>6</v>
      </c>
      <c r="W149" s="46">
        <f t="shared" si="43"/>
        <v>49</v>
      </c>
      <c r="X149" s="46">
        <f t="shared" si="44"/>
        <v>95</v>
      </c>
      <c r="Y149" s="3"/>
      <c r="Z149" s="1"/>
    </row>
    <row r="150" spans="1:26" ht="15.75" customHeight="1">
      <c r="A150" s="3">
        <f>$A$119+1</f>
        <v>4</v>
      </c>
      <c r="B150" s="1" t="str">
        <f>'Invite List'!F58</f>
        <v>Jack Edwards (Y)</v>
      </c>
      <c r="C150" s="50" t="str">
        <f>+'Invite List'!$F$54</f>
        <v>Yutan</v>
      </c>
      <c r="D150" s="54">
        <v>5</v>
      </c>
      <c r="E150" s="54">
        <v>4</v>
      </c>
      <c r="F150" s="54">
        <v>6</v>
      </c>
      <c r="G150" s="54">
        <v>5</v>
      </c>
      <c r="H150" s="54">
        <v>4</v>
      </c>
      <c r="I150" s="54">
        <v>5</v>
      </c>
      <c r="J150" s="54">
        <v>4</v>
      </c>
      <c r="K150" s="54">
        <v>4</v>
      </c>
      <c r="L150" s="54">
        <v>6</v>
      </c>
      <c r="M150" s="46">
        <f t="shared" si="42"/>
        <v>43</v>
      </c>
      <c r="N150" s="54">
        <v>7</v>
      </c>
      <c r="O150" s="54">
        <v>5</v>
      </c>
      <c r="P150" s="54">
        <v>4</v>
      </c>
      <c r="Q150" s="54">
        <v>8</v>
      </c>
      <c r="R150" s="54">
        <v>4</v>
      </c>
      <c r="S150" s="54">
        <v>6</v>
      </c>
      <c r="T150" s="54">
        <v>4</v>
      </c>
      <c r="U150" s="54">
        <v>4</v>
      </c>
      <c r="V150" s="54">
        <v>5</v>
      </c>
      <c r="W150" s="46">
        <f t="shared" si="43"/>
        <v>47</v>
      </c>
      <c r="X150" s="46">
        <f t="shared" si="44"/>
        <v>90</v>
      </c>
      <c r="Y150" s="3"/>
      <c r="Z150" s="1"/>
    </row>
    <row r="151" spans="1:26" ht="15.75" customHeight="1">
      <c r="A151" s="3">
        <f>$A$120+1</f>
        <v>5</v>
      </c>
      <c r="B151" s="1" t="str">
        <f>'Invite List'!F59</f>
        <v>Benjamin Denly (Y)</v>
      </c>
      <c r="C151" s="50" t="str">
        <f>+'Invite List'!$F$54</f>
        <v>Yutan</v>
      </c>
      <c r="D151" s="54">
        <v>5</v>
      </c>
      <c r="E151" s="54">
        <v>6</v>
      </c>
      <c r="F151" s="54">
        <v>7</v>
      </c>
      <c r="G151" s="54">
        <v>4</v>
      </c>
      <c r="H151" s="54">
        <v>4</v>
      </c>
      <c r="I151" s="54">
        <v>6</v>
      </c>
      <c r="J151" s="54">
        <v>5</v>
      </c>
      <c r="K151" s="54">
        <v>4</v>
      </c>
      <c r="L151" s="54">
        <v>6</v>
      </c>
      <c r="M151" s="46">
        <f t="shared" si="42"/>
        <v>47</v>
      </c>
      <c r="N151" s="54">
        <v>5</v>
      </c>
      <c r="O151" s="54">
        <v>8</v>
      </c>
      <c r="P151" s="54">
        <v>4</v>
      </c>
      <c r="Q151" s="54">
        <v>4</v>
      </c>
      <c r="R151" s="54">
        <v>4</v>
      </c>
      <c r="S151" s="54">
        <v>6</v>
      </c>
      <c r="T151" s="54">
        <v>3</v>
      </c>
      <c r="U151" s="54">
        <v>7</v>
      </c>
      <c r="V151" s="54">
        <v>6</v>
      </c>
      <c r="W151" s="46">
        <f t="shared" si="43"/>
        <v>47</v>
      </c>
      <c r="X151" s="46">
        <f t="shared" si="44"/>
        <v>94</v>
      </c>
      <c r="Y151" s="3"/>
      <c r="Z151" s="1"/>
    </row>
    <row r="152" spans="1:26" ht="15.75" customHeight="1">
      <c r="A152" s="3"/>
      <c r="B152" s="1"/>
      <c r="C152" s="1"/>
      <c r="D152" s="3"/>
      <c r="E152" s="3"/>
      <c r="F152" s="3"/>
      <c r="G152" s="3"/>
      <c r="H152" s="3"/>
      <c r="I152" s="3"/>
      <c r="J152" s="3"/>
      <c r="K152" s="3"/>
      <c r="L152" s="3"/>
      <c r="M152" s="46"/>
      <c r="N152" s="3"/>
      <c r="O152" s="3"/>
      <c r="P152" s="3"/>
      <c r="Q152" s="3"/>
      <c r="R152" s="3"/>
      <c r="S152" s="3"/>
      <c r="T152" s="3"/>
      <c r="U152" s="55" t="s">
        <v>257</v>
      </c>
      <c r="V152" s="3"/>
      <c r="W152" s="3"/>
      <c r="X152" s="3">
        <f>SUM(X147:X151)</f>
        <v>438</v>
      </c>
      <c r="Y152" s="56"/>
      <c r="Z152" s="1"/>
    </row>
    <row r="153" spans="1:26" ht="15.75" customHeight="1">
      <c r="A153" s="3"/>
      <c r="B153" s="1"/>
      <c r="C153" s="1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55" t="s">
        <v>258</v>
      </c>
      <c r="V153" s="3"/>
      <c r="W153" s="3"/>
      <c r="X153" s="3">
        <f>MAX(X147:X151)</f>
        <v>95</v>
      </c>
      <c r="Y153" s="56">
        <f>X152-X153</f>
        <v>343</v>
      </c>
      <c r="Z153" s="1"/>
    </row>
    <row r="154" spans="1:26" ht="15.75" customHeight="1">
      <c r="A154" s="3"/>
      <c r="B154" s="1"/>
      <c r="C154" s="1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1"/>
    </row>
    <row r="155" spans="1:26" ht="15.75" customHeight="1">
      <c r="A155" s="3"/>
      <c r="B155" s="1"/>
      <c r="C155" s="1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1"/>
    </row>
    <row r="156" spans="1:26" ht="15.75" customHeight="1">
      <c r="A156" s="3"/>
      <c r="B156" s="1"/>
      <c r="C156" s="1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1"/>
    </row>
    <row r="157" spans="1:26" ht="15.75" customHeight="1">
      <c r="A157" s="3"/>
      <c r="B157" s="1"/>
      <c r="C157" s="1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1"/>
    </row>
    <row r="158" spans="1:26" ht="15.75" customHeight="1">
      <c r="A158" s="3"/>
      <c r="B158" s="1"/>
      <c r="C158" s="1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1"/>
    </row>
    <row r="159" spans="1:26" ht="15.75" customHeight="1">
      <c r="A159" s="3"/>
      <c r="B159" s="1"/>
      <c r="C159" s="1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1"/>
    </row>
    <row r="160" spans="1:26" ht="15.75" customHeight="1">
      <c r="A160" s="3"/>
      <c r="B160" s="1"/>
      <c r="C160" s="1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1"/>
    </row>
    <row r="161" spans="1:26" ht="15.75" customHeight="1">
      <c r="A161" s="3"/>
      <c r="B161" s="1"/>
      <c r="C161" s="1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1"/>
    </row>
    <row r="162" spans="1:26" ht="15.75" customHeight="1">
      <c r="A162" s="3"/>
      <c r="B162" s="1"/>
      <c r="C162" s="1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1"/>
    </row>
    <row r="163" spans="1:26" ht="15.75" customHeight="1">
      <c r="A163" s="3"/>
      <c r="B163" s="1"/>
      <c r="C163" s="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1"/>
    </row>
    <row r="164" spans="1:26" ht="15.75" customHeight="1">
      <c r="A164" s="3"/>
      <c r="B164" s="1"/>
      <c r="C164" s="1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1"/>
    </row>
    <row r="165" spans="1:26" ht="15.75" customHeight="1">
      <c r="A165" s="3"/>
      <c r="B165" s="1"/>
      <c r="C165" s="1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1"/>
    </row>
    <row r="166" spans="1:26" ht="15.75" customHeight="1">
      <c r="A166" s="3"/>
      <c r="B166" s="1"/>
      <c r="C166" s="1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1"/>
    </row>
    <row r="167" spans="1:26" ht="15.75" customHeight="1">
      <c r="A167" s="3"/>
      <c r="B167" s="1"/>
      <c r="C167" s="1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1"/>
    </row>
    <row r="168" spans="1:26" ht="15.75" customHeight="1">
      <c r="A168" s="3"/>
      <c r="B168" s="1"/>
      <c r="C168" s="1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1"/>
    </row>
    <row r="169" spans="1:26" ht="15.75" customHeight="1">
      <c r="A169" s="3"/>
      <c r="B169" s="1"/>
      <c r="C169" s="1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1"/>
    </row>
    <row r="170" spans="1:26" ht="15.75" customHeight="1">
      <c r="A170" s="3"/>
      <c r="B170" s="1"/>
      <c r="C170" s="1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1"/>
    </row>
    <row r="171" spans="1:26" ht="15.75" customHeight="1">
      <c r="A171" s="3"/>
      <c r="B171" s="1"/>
      <c r="C171" s="1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1"/>
    </row>
    <row r="172" spans="1:26" ht="15.75" customHeight="1">
      <c r="A172" s="3"/>
      <c r="B172" s="1"/>
      <c r="C172" s="1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1"/>
    </row>
    <row r="173" spans="1:26" ht="15.75" customHeight="1">
      <c r="A173" s="3"/>
      <c r="B173" s="1"/>
      <c r="C173" s="1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1"/>
    </row>
    <row r="174" spans="1:26" ht="15.75" customHeight="1">
      <c r="A174" s="3"/>
      <c r="B174" s="1"/>
      <c r="C174" s="1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1"/>
    </row>
    <row r="175" spans="1:26" ht="15.75" customHeight="1">
      <c r="A175" s="3"/>
      <c r="B175" s="1"/>
      <c r="C175" s="1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1"/>
    </row>
    <row r="176" spans="1:26" ht="15.75" customHeight="1">
      <c r="A176" s="3"/>
      <c r="B176" s="1"/>
      <c r="C176" s="1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</sheetData>
  <printOptions horizontalCentered="1"/>
  <pageMargins left="0.25" right="0.25" top="0.75" bottom="0.75" header="0" footer="0"/>
  <pageSetup orientation="landscape"/>
  <rowBreaks count="3" manualBreakCount="3">
    <brk id="54" man="1"/>
    <brk id="94" man="1"/>
    <brk id="1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0"/>
  <sheetViews>
    <sheetView workbookViewId="0"/>
  </sheetViews>
  <sheetFormatPr defaultColWidth="10.109375" defaultRowHeight="15" customHeight="1"/>
  <cols>
    <col min="1" max="1" width="2.6640625" customWidth="1"/>
    <col min="2" max="2" width="37.44140625" customWidth="1"/>
    <col min="3" max="4" width="5.6640625" customWidth="1"/>
    <col min="5" max="5" width="6" customWidth="1"/>
    <col min="6" max="6" width="3.6640625" customWidth="1"/>
    <col min="7" max="7" width="3.44140625" customWidth="1"/>
    <col min="8" max="8" width="24.6640625" customWidth="1"/>
    <col min="9" max="9" width="6.5546875" customWidth="1"/>
    <col min="10" max="10" width="5.6640625" customWidth="1"/>
    <col min="11" max="11" width="1.5546875" customWidth="1"/>
    <col min="12" max="12" width="9.6640625" customWidth="1"/>
    <col min="13" max="13" width="15.6640625" customWidth="1"/>
    <col min="14" max="14" width="7.6640625" customWidth="1"/>
    <col min="15" max="15" width="16.88671875" customWidth="1"/>
    <col min="16" max="16" width="5.5546875" customWidth="1"/>
    <col min="17" max="17" width="21.33203125" customWidth="1"/>
    <col min="18" max="26" width="9.6640625" customWidth="1"/>
  </cols>
  <sheetData>
    <row r="1" spans="1:26" ht="30">
      <c r="A1" s="1"/>
      <c r="B1" s="61" t="s">
        <v>251</v>
      </c>
      <c r="C1" s="1"/>
      <c r="D1" s="1" t="s">
        <v>261</v>
      </c>
      <c r="E1" s="1"/>
      <c r="F1" s="62"/>
      <c r="G1" s="1"/>
      <c r="H1" s="63">
        <v>44697</v>
      </c>
      <c r="I1" s="64"/>
      <c r="J1" s="3"/>
      <c r="K1" s="1"/>
      <c r="L1" s="1"/>
      <c r="M1" s="1"/>
      <c r="N1" s="1"/>
      <c r="O1" s="1"/>
      <c r="P1" s="3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65"/>
      <c r="B2" s="66" t="str">
        <f>'Invite List'!B5</f>
        <v>Bishop Neumann</v>
      </c>
      <c r="C2" s="67" t="s">
        <v>262</v>
      </c>
      <c r="D2" s="67" t="s">
        <v>263</v>
      </c>
      <c r="E2" s="67" t="s">
        <v>213</v>
      </c>
      <c r="F2" s="1"/>
      <c r="G2" s="68"/>
      <c r="H2" s="69" t="s">
        <v>264</v>
      </c>
      <c r="I2" s="70" t="s">
        <v>213</v>
      </c>
      <c r="J2" s="1"/>
      <c r="K2" s="1"/>
      <c r="L2" s="1"/>
      <c r="M2" s="1"/>
      <c r="N2" s="1"/>
      <c r="O2" s="3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71">
        <v>1</v>
      </c>
      <c r="B3" s="72" t="str">
        <f>'Invite List'!B6</f>
        <v>Steven Sladky (BN)</v>
      </c>
      <c r="C3" s="73">
        <f>'Ind ScoresXTeam'!M7</f>
        <v>41</v>
      </c>
      <c r="D3" s="71">
        <f>'Ind ScoresXTeam'!W7</f>
        <v>38</v>
      </c>
      <c r="E3" s="74">
        <f t="shared" ref="E3:E7" si="0">SUM(C3:D3)</f>
        <v>79</v>
      </c>
      <c r="F3" s="1"/>
      <c r="G3" s="75">
        <v>1</v>
      </c>
      <c r="J3" s="1"/>
      <c r="K3" s="1"/>
      <c r="L3" s="1"/>
      <c r="M3" s="1"/>
      <c r="N3" s="1"/>
      <c r="O3" s="1"/>
      <c r="P3" s="3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71">
        <v>2</v>
      </c>
      <c r="B4" s="72" t="str">
        <f>'Invite List'!B7</f>
        <v>No Golfer (BN)</v>
      </c>
      <c r="C4" s="73">
        <f>'Ind ScoresXTeam'!M8</f>
        <v>1000</v>
      </c>
      <c r="D4" s="71">
        <f>'Ind ScoresXTeam'!W8</f>
        <v>1000</v>
      </c>
      <c r="E4" s="74">
        <f t="shared" si="0"/>
        <v>2000</v>
      </c>
      <c r="F4" s="1"/>
      <c r="G4" s="75">
        <v>2</v>
      </c>
      <c r="J4" s="1"/>
      <c r="K4" s="1"/>
      <c r="L4" s="1"/>
      <c r="M4" s="1"/>
      <c r="N4" s="1"/>
      <c r="O4" s="1"/>
      <c r="P4" s="3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71">
        <v>3</v>
      </c>
      <c r="B5" s="72" t="str">
        <f>'Invite List'!B8</f>
        <v>Carter Malina (BN)</v>
      </c>
      <c r="C5" s="73">
        <f>'Ind ScoresXTeam'!M9</f>
        <v>72</v>
      </c>
      <c r="D5" s="71">
        <f>'Ind ScoresXTeam'!W9</f>
        <v>56</v>
      </c>
      <c r="E5" s="74">
        <f t="shared" si="0"/>
        <v>128</v>
      </c>
      <c r="F5" s="1"/>
      <c r="G5" s="75">
        <v>3</v>
      </c>
      <c r="J5" s="1"/>
      <c r="K5" s="1"/>
      <c r="L5" s="1"/>
      <c r="M5" s="1"/>
      <c r="N5" s="1"/>
      <c r="O5" s="1"/>
      <c r="P5" s="3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71">
        <v>4</v>
      </c>
      <c r="B6" s="72" t="str">
        <f>'Invite List'!B9</f>
        <v>Camdin McGuigan (BN)</v>
      </c>
      <c r="C6" s="73">
        <f>'Ind ScoresXTeam'!M10</f>
        <v>69</v>
      </c>
      <c r="D6" s="71">
        <f>'Ind ScoresXTeam'!W10</f>
        <v>61</v>
      </c>
      <c r="E6" s="74">
        <f t="shared" si="0"/>
        <v>130</v>
      </c>
      <c r="F6" s="1"/>
      <c r="G6" s="75">
        <v>4</v>
      </c>
      <c r="J6" s="1"/>
      <c r="K6" s="1"/>
      <c r="L6" s="1"/>
      <c r="M6" s="1"/>
      <c r="N6" s="1"/>
      <c r="O6" s="1"/>
      <c r="P6" s="3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71">
        <v>5</v>
      </c>
      <c r="B7" s="72" t="str">
        <f>'Invite List'!B10</f>
        <v>Remington Musgrove (BN)</v>
      </c>
      <c r="C7" s="73">
        <f>'Ind ScoresXTeam'!M11</f>
        <v>81</v>
      </c>
      <c r="D7" s="71">
        <f>'Ind ScoresXTeam'!W11</f>
        <v>69</v>
      </c>
      <c r="E7" s="74">
        <f t="shared" si="0"/>
        <v>150</v>
      </c>
      <c r="F7" s="1"/>
      <c r="G7" s="75">
        <v>5</v>
      </c>
      <c r="J7" s="1"/>
      <c r="K7" s="1"/>
      <c r="L7" s="1"/>
      <c r="M7" s="1"/>
      <c r="N7" s="1"/>
      <c r="O7" s="1"/>
      <c r="P7" s="3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71"/>
      <c r="B8" s="76" t="s">
        <v>265</v>
      </c>
      <c r="C8" s="71"/>
      <c r="D8" s="73"/>
      <c r="E8" s="77">
        <f>SUM(E3:E7)-MAX(E3:E7)</f>
        <v>487</v>
      </c>
      <c r="F8" s="1"/>
      <c r="G8" s="75">
        <v>6</v>
      </c>
      <c r="J8" s="1"/>
      <c r="K8" s="1"/>
      <c r="L8" s="1"/>
      <c r="M8" s="1"/>
      <c r="N8" s="1"/>
      <c r="O8" s="1"/>
      <c r="P8" s="3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1"/>
      <c r="C9" s="1"/>
      <c r="D9" s="1"/>
      <c r="E9" s="1"/>
      <c r="F9" s="1"/>
      <c r="G9" s="75">
        <v>7</v>
      </c>
      <c r="J9" s="1"/>
      <c r="K9" s="1"/>
      <c r="L9" s="1"/>
      <c r="M9" s="1"/>
      <c r="N9" s="1"/>
      <c r="O9" s="1"/>
      <c r="P9" s="3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65"/>
      <c r="B10" s="66" t="str">
        <f>'Invite List'!B12</f>
        <v>Centennial</v>
      </c>
      <c r="C10" s="67" t="s">
        <v>262</v>
      </c>
      <c r="D10" s="67" t="s">
        <v>263</v>
      </c>
      <c r="E10" s="67" t="s">
        <v>213</v>
      </c>
      <c r="F10" s="78"/>
      <c r="G10" s="75">
        <v>8</v>
      </c>
      <c r="J10" s="1"/>
      <c r="K10" s="1"/>
      <c r="L10" s="1"/>
      <c r="M10" s="1"/>
      <c r="N10" s="1"/>
      <c r="O10" s="1"/>
      <c r="P10" s="3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71">
        <v>1</v>
      </c>
      <c r="B11" s="72" t="str">
        <f>'Invite List'!B13</f>
        <v>Lance Haberman (C)</v>
      </c>
      <c r="C11" s="73">
        <f>'Ind ScoresXTeam'!M17</f>
        <v>48</v>
      </c>
      <c r="D11" s="71">
        <f>'Ind ScoresXTeam'!W17</f>
        <v>51</v>
      </c>
      <c r="E11" s="74">
        <f t="shared" ref="E11:E15" si="1">SUM(C11:D11)</f>
        <v>99</v>
      </c>
      <c r="F11" s="78"/>
      <c r="G11" s="75">
        <v>9</v>
      </c>
      <c r="J11" s="1"/>
      <c r="K11" s="1"/>
      <c r="L11" s="1"/>
      <c r="M11" s="1"/>
      <c r="N11" s="1"/>
      <c r="O11" s="1"/>
      <c r="P11" s="3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71">
        <v>2</v>
      </c>
      <c r="B12" s="72" t="str">
        <f>'Invite List'!B14</f>
        <v>Alex Hirschfeld (C)</v>
      </c>
      <c r="C12" s="73">
        <f>'Ind ScoresXTeam'!M18</f>
        <v>44</v>
      </c>
      <c r="D12" s="71">
        <f>'Ind ScoresXTeam'!W18</f>
        <v>43</v>
      </c>
      <c r="E12" s="74">
        <f t="shared" si="1"/>
        <v>87</v>
      </c>
      <c r="F12" s="78"/>
      <c r="G12" s="75">
        <v>10</v>
      </c>
      <c r="J12" s="1"/>
      <c r="K12" s="1"/>
      <c r="L12" s="1"/>
      <c r="M12" s="1"/>
      <c r="N12" s="1"/>
      <c r="O12" s="1"/>
      <c r="P12" s="3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71">
        <v>3</v>
      </c>
      <c r="B13" s="72" t="str">
        <f>'Invite List'!B15</f>
        <v>Samuel Ehlers (C)</v>
      </c>
      <c r="C13" s="73">
        <f>'Ind ScoresXTeam'!M19</f>
        <v>46</v>
      </c>
      <c r="D13" s="71">
        <f>'Ind ScoresXTeam'!W19</f>
        <v>43</v>
      </c>
      <c r="E13" s="74">
        <f t="shared" si="1"/>
        <v>89</v>
      </c>
      <c r="F13" s="78"/>
      <c r="G13" s="75"/>
      <c r="J13" s="1"/>
      <c r="K13" s="1"/>
      <c r="L13" s="1"/>
      <c r="M13" s="1"/>
      <c r="N13" s="1"/>
      <c r="O13" s="1"/>
      <c r="P13" s="3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71">
        <v>4</v>
      </c>
      <c r="B14" s="72" t="str">
        <f>'Invite List'!B16</f>
        <v>Reiden Fowler (C)</v>
      </c>
      <c r="C14" s="73">
        <f>'Ind ScoresXTeam'!M20</f>
        <v>1000</v>
      </c>
      <c r="D14" s="71">
        <f>'Ind ScoresXTeam'!W20</f>
        <v>73</v>
      </c>
      <c r="E14" s="74">
        <f t="shared" si="1"/>
        <v>1073</v>
      </c>
      <c r="F14" s="78"/>
      <c r="G14" s="75"/>
      <c r="J14" s="1"/>
      <c r="K14" s="1"/>
      <c r="L14" s="1"/>
      <c r="M14" s="1"/>
      <c r="N14" s="1"/>
      <c r="O14" s="1"/>
      <c r="P14" s="3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71">
        <v>5</v>
      </c>
      <c r="B15" s="72" t="str">
        <f>'Ind ScoresXTeam'!B21</f>
        <v>Micah Richters (C)</v>
      </c>
      <c r="C15" s="73">
        <f>'Ind ScoresXTeam'!M21</f>
        <v>55</v>
      </c>
      <c r="D15" s="71">
        <f>'Ind ScoresXTeam'!W21</f>
        <v>70</v>
      </c>
      <c r="E15" s="74">
        <f t="shared" si="1"/>
        <v>125</v>
      </c>
      <c r="F15" s="78"/>
      <c r="G15" s="75"/>
      <c r="J15" s="1"/>
      <c r="K15" s="1"/>
      <c r="L15" s="1"/>
      <c r="M15" s="1"/>
      <c r="N15" s="1"/>
      <c r="O15" s="1"/>
      <c r="P15" s="3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71"/>
      <c r="B16" s="76" t="s">
        <v>265</v>
      </c>
      <c r="C16" s="71"/>
      <c r="D16" s="73"/>
      <c r="E16" s="77">
        <f>SUM(E11:E15)-MAX(E11:E15)</f>
        <v>400</v>
      </c>
      <c r="F16" s="78"/>
      <c r="G16" s="75"/>
      <c r="J16" s="1"/>
      <c r="K16" s="1"/>
      <c r="L16" s="1"/>
      <c r="M16" s="1"/>
      <c r="N16" s="1"/>
      <c r="O16" s="1"/>
      <c r="P16" s="3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73"/>
      <c r="B17" s="73"/>
      <c r="C17" s="73"/>
      <c r="D17" s="73"/>
      <c r="E17" s="73"/>
      <c r="F17" s="79"/>
      <c r="G17" s="75"/>
      <c r="J17" s="1"/>
      <c r="K17" s="1"/>
      <c r="L17" s="1"/>
      <c r="M17" s="1"/>
      <c r="N17" s="1"/>
      <c r="O17" s="1"/>
      <c r="P17" s="3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65"/>
      <c r="B18" s="66" t="str">
        <f>'Invite List'!B19</f>
        <v>Elmwood-Murdock</v>
      </c>
      <c r="C18" s="67" t="s">
        <v>262</v>
      </c>
      <c r="D18" s="67" t="s">
        <v>263</v>
      </c>
      <c r="E18" s="67" t="s">
        <v>213</v>
      </c>
      <c r="F18" s="78"/>
      <c r="G18" s="75"/>
      <c r="H18" s="80"/>
      <c r="I18" s="1"/>
      <c r="J18" s="80"/>
      <c r="K18" s="1"/>
      <c r="L18" s="1"/>
      <c r="M18" s="1"/>
      <c r="N18" s="1"/>
      <c r="O18" s="1"/>
      <c r="P18" s="3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71">
        <v>1</v>
      </c>
      <c r="B19" s="72" t="str">
        <f>'Invite List'!B20</f>
        <v>Nathan Lockman (EM)</v>
      </c>
      <c r="C19" s="73">
        <f>'Ind ScoresXTeam'!M27</f>
        <v>42</v>
      </c>
      <c r="D19" s="71">
        <f>'Ind ScoresXTeam'!W27</f>
        <v>42</v>
      </c>
      <c r="E19" s="74">
        <f t="shared" ref="E19:E23" si="2">SUM(C19:D19)</f>
        <v>84</v>
      </c>
      <c r="F19" s="78"/>
      <c r="G19" s="68"/>
      <c r="H19" s="81" t="s">
        <v>266</v>
      </c>
      <c r="I19" s="82" t="s">
        <v>213</v>
      </c>
      <c r="J19" s="79"/>
      <c r="K19" s="1"/>
      <c r="L19" s="1"/>
      <c r="M19" s="1"/>
      <c r="N19" s="1"/>
      <c r="O19" s="1"/>
      <c r="P19" s="3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71">
        <v>2</v>
      </c>
      <c r="B20" s="72" t="str">
        <f>'Invite List'!B21</f>
        <v>Easton Miller (EM)</v>
      </c>
      <c r="C20" s="73">
        <f>'Ind ScoresXTeam'!M28</f>
        <v>50</v>
      </c>
      <c r="D20" s="71">
        <f>'Ind ScoresXTeam'!W28</f>
        <v>46</v>
      </c>
      <c r="E20" s="74">
        <f t="shared" si="2"/>
        <v>96</v>
      </c>
      <c r="F20" s="78"/>
      <c r="G20" s="75">
        <v>1</v>
      </c>
      <c r="H20" s="75"/>
      <c r="I20" s="3"/>
      <c r="J20" s="1"/>
      <c r="K20" s="1"/>
      <c r="L20" s="1"/>
      <c r="M20" s="1"/>
      <c r="N20" s="1"/>
      <c r="O20" s="1"/>
      <c r="P20" s="3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71">
        <v>3</v>
      </c>
      <c r="B21" s="72" t="str">
        <f>'Invite List'!B22</f>
        <v>Nathan Rust (EM)</v>
      </c>
      <c r="C21" s="73">
        <f>'Ind ScoresXTeam'!M29</f>
        <v>51</v>
      </c>
      <c r="D21" s="71">
        <f>'Ind ScoresXTeam'!W29</f>
        <v>56</v>
      </c>
      <c r="E21" s="74">
        <f t="shared" si="2"/>
        <v>107</v>
      </c>
      <c r="F21" s="78"/>
      <c r="G21" s="75">
        <v>2</v>
      </c>
      <c r="H21" s="75"/>
      <c r="I21" s="75"/>
      <c r="J21" s="79"/>
      <c r="K21" s="1"/>
      <c r="L21" s="1"/>
      <c r="M21" s="1"/>
      <c r="N21" s="1"/>
      <c r="O21" s="1"/>
      <c r="P21" s="3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71">
        <v>4</v>
      </c>
      <c r="B22" s="72" t="str">
        <f>'Invite List'!B23</f>
        <v>Jetson Junker (EM)</v>
      </c>
      <c r="C22" s="73">
        <f>'Ind ScoresXTeam'!M30</f>
        <v>51</v>
      </c>
      <c r="D22" s="71">
        <f>'Ind ScoresXTeam'!W30</f>
        <v>48</v>
      </c>
      <c r="E22" s="74">
        <f t="shared" si="2"/>
        <v>99</v>
      </c>
      <c r="F22" s="78"/>
      <c r="G22" s="75">
        <v>3</v>
      </c>
      <c r="H22" s="3"/>
      <c r="I22" s="3"/>
      <c r="J22" s="79"/>
      <c r="K22" s="1"/>
      <c r="L22" s="1"/>
      <c r="M22" s="1"/>
      <c r="N22" s="1"/>
      <c r="O22" s="1"/>
      <c r="P22" s="3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71">
        <v>5</v>
      </c>
      <c r="B23" s="72" t="str">
        <f>'Invite List'!B24</f>
        <v>Drake Clements (EM)</v>
      </c>
      <c r="C23" s="73">
        <f>'Ind ScoresXTeam'!M31</f>
        <v>61</v>
      </c>
      <c r="D23" s="71">
        <f>'Ind ScoresXTeam'!W31</f>
        <v>62</v>
      </c>
      <c r="E23" s="74">
        <f t="shared" si="2"/>
        <v>123</v>
      </c>
      <c r="F23" s="78"/>
      <c r="G23" s="75">
        <v>4</v>
      </c>
      <c r="H23" s="3"/>
      <c r="I23" s="75"/>
      <c r="J23" s="79"/>
      <c r="K23" s="1"/>
      <c r="L23" s="1"/>
      <c r="M23" s="1"/>
      <c r="N23" s="1"/>
      <c r="O23" s="1"/>
      <c r="P23" s="3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71"/>
      <c r="B24" s="76" t="s">
        <v>265</v>
      </c>
      <c r="C24" s="71"/>
      <c r="D24" s="73"/>
      <c r="E24" s="83">
        <f>SUM(E19:E23)-MAX(E19:E23)</f>
        <v>386</v>
      </c>
      <c r="F24" s="79"/>
      <c r="G24" s="75">
        <v>5</v>
      </c>
      <c r="H24" s="75"/>
      <c r="I24" s="1"/>
      <c r="J24" s="79"/>
      <c r="K24" s="1"/>
      <c r="L24" s="1"/>
      <c r="M24" s="1"/>
      <c r="N24" s="1"/>
      <c r="O24" s="1"/>
      <c r="P24" s="3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73"/>
      <c r="B25" s="73"/>
      <c r="C25" s="73"/>
      <c r="D25" s="73"/>
      <c r="E25" s="79"/>
      <c r="F25" s="79"/>
      <c r="G25" s="75">
        <v>6</v>
      </c>
      <c r="H25" s="3"/>
      <c r="I25" s="1"/>
      <c r="J25" s="79"/>
      <c r="K25" s="1"/>
      <c r="L25" s="1"/>
      <c r="M25" s="1"/>
      <c r="N25" s="1"/>
      <c r="O25" s="1"/>
      <c r="P25" s="3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65"/>
      <c r="B26" s="66" t="str">
        <f>'Invite List'!B26</f>
        <v>Fairbury</v>
      </c>
      <c r="C26" s="67" t="s">
        <v>262</v>
      </c>
      <c r="D26" s="67" t="s">
        <v>263</v>
      </c>
      <c r="E26" s="67" t="s">
        <v>213</v>
      </c>
      <c r="F26" s="78"/>
      <c r="G26" s="75">
        <v>7</v>
      </c>
      <c r="H26" s="75"/>
      <c r="I26" s="75"/>
      <c r="J26" s="79"/>
      <c r="K26" s="1"/>
      <c r="L26" s="1"/>
      <c r="M26" s="1"/>
      <c r="N26" s="1"/>
      <c r="O26" s="1"/>
      <c r="P26" s="3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71">
        <v>1</v>
      </c>
      <c r="B27" s="72" t="str">
        <f>'Invite List'!B27</f>
        <v>Jackson Martin (FB)</v>
      </c>
      <c r="C27" s="73">
        <f>'Ind ScoresXTeam'!M37</f>
        <v>47</v>
      </c>
      <c r="D27" s="71">
        <f>'Ind ScoresXTeam'!W37</f>
        <v>45</v>
      </c>
      <c r="E27" s="72">
        <f t="shared" ref="E27:E31" si="3">SUM(C27:D27)</f>
        <v>92</v>
      </c>
      <c r="F27" s="79"/>
      <c r="G27" s="75">
        <v>8</v>
      </c>
      <c r="H27" s="3"/>
      <c r="I27" s="75"/>
      <c r="J27" s="79"/>
      <c r="K27" s="1"/>
      <c r="L27" s="1"/>
      <c r="M27" s="1"/>
      <c r="N27" s="1"/>
      <c r="O27" s="1"/>
      <c r="P27" s="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71">
        <v>2</v>
      </c>
      <c r="B28" s="72" t="str">
        <f>'Invite List'!B28</f>
        <v>Aiden Swanson (FB)</v>
      </c>
      <c r="C28" s="73">
        <f>'Ind ScoresXTeam'!M38</f>
        <v>51</v>
      </c>
      <c r="D28" s="71">
        <f>'Ind ScoresXTeam'!W38</f>
        <v>52</v>
      </c>
      <c r="E28" s="72">
        <f t="shared" si="3"/>
        <v>103</v>
      </c>
      <c r="F28" s="79"/>
      <c r="G28" s="84">
        <v>9</v>
      </c>
      <c r="H28" s="84"/>
      <c r="I28" s="79"/>
      <c r="J28" s="79"/>
      <c r="K28" s="1"/>
      <c r="L28" s="1"/>
      <c r="M28" s="1"/>
      <c r="N28" s="1"/>
      <c r="O28" s="1"/>
      <c r="P28" s="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71">
        <v>3</v>
      </c>
      <c r="B29" s="72" t="str">
        <f>'Invite List'!B29</f>
        <v>Connor Gerths (FB)</v>
      </c>
      <c r="C29" s="73">
        <f>'Ind ScoresXTeam'!M39</f>
        <v>61</v>
      </c>
      <c r="D29" s="71">
        <f>'Ind ScoresXTeam'!W39</f>
        <v>51</v>
      </c>
      <c r="E29" s="72">
        <f t="shared" si="3"/>
        <v>112</v>
      </c>
      <c r="F29" s="79"/>
      <c r="G29" s="84">
        <v>10</v>
      </c>
      <c r="H29" s="84"/>
      <c r="I29" s="79"/>
      <c r="J29" s="79"/>
      <c r="K29" s="1"/>
      <c r="L29" s="1"/>
      <c r="M29" s="1"/>
      <c r="N29" s="1"/>
      <c r="O29" s="1"/>
      <c r="P29" s="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71">
        <v>4</v>
      </c>
      <c r="B30" s="72" t="str">
        <f>'Invite List'!B30</f>
        <v>Mikelangelo Hunt (FB)</v>
      </c>
      <c r="C30" s="73">
        <f>'Ind ScoresXTeam'!M40</f>
        <v>54</v>
      </c>
      <c r="D30" s="71">
        <f>'Ind ScoresXTeam'!W40</f>
        <v>50</v>
      </c>
      <c r="E30" s="72">
        <f t="shared" si="3"/>
        <v>104</v>
      </c>
      <c r="F30" s="79"/>
      <c r="G30" s="84">
        <v>11</v>
      </c>
      <c r="H30" s="84"/>
      <c r="I30" s="79"/>
      <c r="J30" s="79"/>
      <c r="K30" s="1"/>
      <c r="L30" s="1"/>
      <c r="M30" s="1"/>
      <c r="N30" s="1"/>
      <c r="O30" s="1"/>
      <c r="P30" s="3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71">
        <v>5</v>
      </c>
      <c r="B31" s="72" t="str">
        <f>'Invite List'!B31</f>
        <v>Benjamin Starr (FB)</v>
      </c>
      <c r="C31" s="73">
        <f>'Ind ScoresXTeam'!M41</f>
        <v>59</v>
      </c>
      <c r="D31" s="71">
        <f>'Ind ScoresXTeam'!W41</f>
        <v>51</v>
      </c>
      <c r="E31" s="72">
        <f t="shared" si="3"/>
        <v>110</v>
      </c>
      <c r="F31" s="79"/>
      <c r="G31" s="84">
        <v>12</v>
      </c>
      <c r="H31" s="84"/>
      <c r="I31" s="79"/>
      <c r="J31" s="79"/>
      <c r="K31" s="1"/>
      <c r="L31" s="1"/>
      <c r="M31" s="1"/>
      <c r="N31" s="1"/>
      <c r="O31" s="1"/>
      <c r="P31" s="3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68"/>
      <c r="B32" s="85" t="s">
        <v>265</v>
      </c>
      <c r="C32" s="68"/>
      <c r="D32" s="69"/>
      <c r="E32" s="83">
        <f>SUM(E27:E31)-MAX(E27:E31)</f>
        <v>409</v>
      </c>
      <c r="F32" s="79"/>
      <c r="G32" s="84">
        <v>13</v>
      </c>
      <c r="H32" s="84"/>
      <c r="I32" s="79"/>
      <c r="J32" s="79"/>
      <c r="K32" s="1"/>
      <c r="L32" s="1"/>
      <c r="M32" s="1"/>
      <c r="N32" s="1"/>
      <c r="O32" s="1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79"/>
      <c r="B33" s="79"/>
      <c r="C33" s="79"/>
      <c r="D33" s="79"/>
      <c r="E33" s="79"/>
      <c r="F33" s="79"/>
      <c r="G33" s="84"/>
      <c r="H33" s="84"/>
      <c r="I33" s="79"/>
      <c r="J33" s="79"/>
      <c r="K33" s="1"/>
      <c r="L33" s="1"/>
      <c r="M33" s="1"/>
      <c r="N33" s="1"/>
      <c r="O33" s="1"/>
      <c r="P33" s="3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65"/>
      <c r="B34" s="66" t="str">
        <f>'Invite List'!B33</f>
        <v>Falls City</v>
      </c>
      <c r="C34" s="67" t="s">
        <v>262</v>
      </c>
      <c r="D34" s="67" t="s">
        <v>263</v>
      </c>
      <c r="E34" s="67" t="s">
        <v>213</v>
      </c>
      <c r="F34" s="78"/>
      <c r="G34" s="84"/>
      <c r="H34" s="84"/>
      <c r="I34" s="86"/>
      <c r="J34" s="86"/>
      <c r="K34" s="1"/>
      <c r="L34" s="1"/>
      <c r="M34" s="1"/>
      <c r="N34" s="1"/>
      <c r="O34" s="1"/>
      <c r="P34" s="3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71">
        <v>1</v>
      </c>
      <c r="B35" s="72" t="str">
        <f>'Invite List'!B34</f>
        <v>Carson Simon (FAC)</v>
      </c>
      <c r="C35" s="73">
        <f>'Ind ScoresXTeam'!M47</f>
        <v>53</v>
      </c>
      <c r="D35" s="71">
        <f>'Ind ScoresXTeam'!W47</f>
        <v>52</v>
      </c>
      <c r="E35" s="87">
        <f t="shared" ref="E35:E39" si="4">SUM(C35:D35)</f>
        <v>105</v>
      </c>
      <c r="F35" s="79"/>
      <c r="G35" s="84"/>
      <c r="H35" s="84"/>
      <c r="I35" s="79"/>
      <c r="J35" s="79"/>
      <c r="K35" s="1"/>
      <c r="L35" s="1"/>
      <c r="M35" s="1"/>
      <c r="N35" s="1"/>
      <c r="O35" s="1"/>
      <c r="P35" s="3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71">
        <v>2</v>
      </c>
      <c r="B36" s="72" t="str">
        <f>'Invite List'!B35</f>
        <v>Rayce Farmer (FAC)</v>
      </c>
      <c r="C36" s="73">
        <f>'Ind ScoresXTeam'!M48</f>
        <v>51</v>
      </c>
      <c r="D36" s="71">
        <f>'Ind ScoresXTeam'!W48</f>
        <v>50</v>
      </c>
      <c r="E36" s="87">
        <f t="shared" si="4"/>
        <v>101</v>
      </c>
      <c r="F36" s="79"/>
      <c r="G36" s="84"/>
      <c r="H36" s="84"/>
      <c r="I36" s="79"/>
      <c r="J36" s="79"/>
      <c r="K36" s="1"/>
      <c r="L36" s="1"/>
      <c r="M36" s="1"/>
      <c r="N36" s="1"/>
      <c r="O36" s="1"/>
      <c r="P36" s="3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71">
        <v>3</v>
      </c>
      <c r="B37" s="72" t="str">
        <f>'Invite List'!B36</f>
        <v>Lindsey McNeely (FAC)</v>
      </c>
      <c r="C37" s="73">
        <f>'Ind ScoresXTeam'!M49</f>
        <v>55</v>
      </c>
      <c r="D37" s="71">
        <f>'Ind ScoresXTeam'!W49</f>
        <v>56</v>
      </c>
      <c r="E37" s="87">
        <f t="shared" si="4"/>
        <v>111</v>
      </c>
      <c r="F37" s="79"/>
      <c r="G37" s="84"/>
      <c r="H37" s="84"/>
      <c r="I37" s="79"/>
      <c r="J37" s="79"/>
      <c r="K37" s="1"/>
      <c r="L37" s="1"/>
      <c r="M37" s="1"/>
      <c r="N37" s="1"/>
      <c r="O37" s="1"/>
      <c r="P37" s="3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71">
        <v>4</v>
      </c>
      <c r="B38" s="72" t="str">
        <f>'Invite List'!B37</f>
        <v>Dalton Helmick (FAC)</v>
      </c>
      <c r="C38" s="73">
        <f>'Ind ScoresXTeam'!M50</f>
        <v>59</v>
      </c>
      <c r="D38" s="71">
        <f>'Ind ScoresXTeam'!W50</f>
        <v>53</v>
      </c>
      <c r="E38" s="87">
        <f t="shared" si="4"/>
        <v>112</v>
      </c>
      <c r="F38" s="79"/>
      <c r="G38" s="84"/>
      <c r="H38" s="84"/>
      <c r="I38" s="79"/>
      <c r="J38" s="79"/>
      <c r="K38" s="1"/>
      <c r="L38" s="1"/>
      <c r="M38" s="1"/>
      <c r="N38" s="1"/>
      <c r="O38" s="1"/>
      <c r="P38" s="3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71">
        <v>5</v>
      </c>
      <c r="B39" s="72" t="str">
        <f>'Invite List'!B38</f>
        <v>Elyse Poppe (FAC)</v>
      </c>
      <c r="C39" s="73">
        <f>'Ind ScoresXTeam'!M51</f>
        <v>53</v>
      </c>
      <c r="D39" s="71">
        <f>'Ind ScoresXTeam'!W51</f>
        <v>50</v>
      </c>
      <c r="E39" s="87">
        <f t="shared" si="4"/>
        <v>103</v>
      </c>
      <c r="F39" s="79"/>
      <c r="G39" s="84"/>
      <c r="H39" s="84"/>
      <c r="I39" s="79"/>
      <c r="J39" s="79"/>
      <c r="K39" s="1"/>
      <c r="L39" s="1"/>
      <c r="M39" s="1"/>
      <c r="N39" s="1"/>
      <c r="O39" s="1"/>
      <c r="P39" s="3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71"/>
      <c r="B40" s="76" t="s">
        <v>265</v>
      </c>
      <c r="C40" s="71"/>
      <c r="D40" s="73"/>
      <c r="E40" s="83">
        <f>SUM(E35:E39)-MAX(E35:E39)</f>
        <v>420</v>
      </c>
      <c r="F40" s="79"/>
      <c r="G40" s="79"/>
      <c r="H40" s="76"/>
      <c r="I40" s="79"/>
      <c r="J40" s="79"/>
      <c r="K40" s="1"/>
      <c r="L40" s="1"/>
      <c r="M40" s="1"/>
      <c r="N40" s="1"/>
      <c r="O40" s="1"/>
      <c r="P40" s="3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73"/>
      <c r="B41" s="73"/>
      <c r="C41" s="73"/>
      <c r="D41" s="73"/>
      <c r="E41" s="79"/>
      <c r="F41" s="79"/>
      <c r="G41" s="79"/>
      <c r="H41" s="79"/>
      <c r="I41" s="79"/>
      <c r="J41" s="79"/>
      <c r="K41" s="1"/>
      <c r="L41" s="1"/>
      <c r="M41" s="1"/>
      <c r="N41" s="1"/>
      <c r="O41" s="1"/>
      <c r="P41" s="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65"/>
      <c r="B42" s="66" t="str">
        <f>'Invite List'!B40</f>
        <v>Fillmore Central</v>
      </c>
      <c r="C42" s="67" t="s">
        <v>262</v>
      </c>
      <c r="D42" s="67" t="s">
        <v>263</v>
      </c>
      <c r="E42" s="67" t="s">
        <v>213</v>
      </c>
      <c r="F42" s="78"/>
      <c r="G42" s="79"/>
      <c r="H42" s="88"/>
      <c r="I42" s="86"/>
      <c r="J42" s="86"/>
      <c r="K42" s="1"/>
      <c r="L42" s="1"/>
      <c r="M42" s="1"/>
      <c r="N42" s="1"/>
      <c r="O42" s="1"/>
      <c r="P42" s="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71">
        <v>1</v>
      </c>
      <c r="B43" s="72" t="str">
        <f>'Invite List'!B41</f>
        <v>Alexander Schademann (FIC)</v>
      </c>
      <c r="C43" s="73">
        <f>'Ind ScoresXTeam'!M57</f>
        <v>39</v>
      </c>
      <c r="D43" s="71">
        <f>'Ind ScoresXTeam'!W57</f>
        <v>34</v>
      </c>
      <c r="E43" s="72">
        <f t="shared" ref="E43:E47" si="5">SUM(C43:D43)</f>
        <v>73</v>
      </c>
      <c r="F43" s="79"/>
      <c r="G43" s="79"/>
      <c r="H43" s="79"/>
      <c r="I43" s="79"/>
      <c r="J43" s="79"/>
      <c r="K43" s="1"/>
      <c r="L43" s="1"/>
      <c r="M43" s="1"/>
      <c r="N43" s="1"/>
      <c r="O43" s="1"/>
      <c r="P43" s="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71">
        <v>2</v>
      </c>
      <c r="B44" s="72" t="str">
        <f>'Invite List'!B42</f>
        <v>Aiden Trowbridge (FIC)</v>
      </c>
      <c r="C44" s="73">
        <f>'Ind ScoresXTeam'!M58</f>
        <v>48</v>
      </c>
      <c r="D44" s="71">
        <f>'Ind ScoresXTeam'!W58</f>
        <v>53</v>
      </c>
      <c r="E44" s="72">
        <f t="shared" si="5"/>
        <v>101</v>
      </c>
      <c r="F44" s="79"/>
      <c r="G44" s="79"/>
      <c r="H44" s="79"/>
      <c r="I44" s="79"/>
      <c r="J44" s="79"/>
      <c r="K44" s="1"/>
      <c r="L44" s="1"/>
      <c r="M44" s="1"/>
      <c r="N44" s="1"/>
      <c r="O44" s="1"/>
      <c r="P44" s="3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71">
        <v>3</v>
      </c>
      <c r="B45" s="72" t="str">
        <f>'Invite List'!B43</f>
        <v>Travis Meyer (FIC)</v>
      </c>
      <c r="C45" s="73">
        <f>'Ind ScoresXTeam'!M59</f>
        <v>48</v>
      </c>
      <c r="D45" s="71">
        <f>'Ind ScoresXTeam'!W59</f>
        <v>47</v>
      </c>
      <c r="E45" s="72">
        <f t="shared" si="5"/>
        <v>95</v>
      </c>
      <c r="F45" s="79"/>
      <c r="G45" s="79"/>
      <c r="H45" s="79"/>
      <c r="I45" s="79"/>
      <c r="J45" s="79"/>
      <c r="K45" s="1"/>
      <c r="L45" s="1"/>
      <c r="M45" s="1"/>
      <c r="N45" s="1"/>
      <c r="O45" s="1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71">
        <v>4</v>
      </c>
      <c r="B46" s="72" t="str">
        <f>'Invite List'!B44</f>
        <v>Kellan Wusk (FIC)</v>
      </c>
      <c r="C46" s="73">
        <f>'Ind ScoresXTeam'!M60</f>
        <v>52</v>
      </c>
      <c r="D46" s="71">
        <f>'Ind ScoresXTeam'!W60</f>
        <v>49</v>
      </c>
      <c r="E46" s="72">
        <f t="shared" si="5"/>
        <v>101</v>
      </c>
      <c r="F46" s="79"/>
      <c r="G46" s="79"/>
      <c r="H46" s="79"/>
      <c r="I46" s="79"/>
      <c r="J46" s="79"/>
      <c r="K46" s="1"/>
      <c r="L46" s="1"/>
      <c r="M46" s="1"/>
      <c r="N46" s="1"/>
      <c r="O46" s="1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71">
        <v>5</v>
      </c>
      <c r="B47" s="72" t="str">
        <f>'Invite List'!B45</f>
        <v>Tyler Cumpston (FIC)</v>
      </c>
      <c r="C47" s="73">
        <f>'Ind ScoresXTeam'!M61</f>
        <v>52</v>
      </c>
      <c r="D47" s="71">
        <f>'Ind ScoresXTeam'!W61</f>
        <v>50</v>
      </c>
      <c r="E47" s="72">
        <f t="shared" si="5"/>
        <v>102</v>
      </c>
      <c r="F47" s="79"/>
      <c r="G47" s="79"/>
      <c r="H47" s="79"/>
      <c r="I47" s="79"/>
      <c r="J47" s="79"/>
      <c r="K47" s="1"/>
      <c r="L47" s="1"/>
      <c r="M47" s="1"/>
      <c r="N47" s="1"/>
      <c r="O47" s="1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68"/>
      <c r="B48" s="89" t="s">
        <v>265</v>
      </c>
      <c r="C48" s="68"/>
      <c r="D48" s="69"/>
      <c r="E48" s="83">
        <f>SUM(E43:E47)-MAX(E43:E47)</f>
        <v>370</v>
      </c>
      <c r="F48" s="79"/>
      <c r="G48" s="79"/>
      <c r="H48" s="76"/>
      <c r="I48" s="79"/>
      <c r="J48" s="79"/>
      <c r="K48" s="1"/>
      <c r="L48" s="1"/>
      <c r="M48" s="1"/>
      <c r="N48" s="1"/>
      <c r="O48" s="1"/>
      <c r="P48" s="3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1"/>
      <c r="L49" s="1"/>
      <c r="M49" s="1"/>
      <c r="N49" s="1"/>
      <c r="O49" s="1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90"/>
      <c r="B50" s="91" t="str">
        <f>'Invite List'!B47</f>
        <v>HTRS</v>
      </c>
      <c r="C50" s="67" t="s">
        <v>262</v>
      </c>
      <c r="D50" s="67" t="s">
        <v>263</v>
      </c>
      <c r="E50" s="67" t="s">
        <v>213</v>
      </c>
      <c r="F50" s="79"/>
      <c r="G50" s="79"/>
      <c r="H50" s="79"/>
      <c r="I50" s="79"/>
      <c r="J50" s="79"/>
      <c r="K50" s="1"/>
      <c r="L50" s="1"/>
      <c r="M50" s="1"/>
      <c r="N50" s="1"/>
      <c r="O50" s="1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87">
        <v>1</v>
      </c>
      <c r="B51" s="87" t="str">
        <f>'Invite List'!B48</f>
        <v>Carson Refsdal (HTRS)</v>
      </c>
      <c r="C51" s="87">
        <f>'Ind ScoresXTeam'!M67</f>
        <v>43</v>
      </c>
      <c r="D51" s="87">
        <f>'Ind ScoresXTeam'!W67</f>
        <v>47</v>
      </c>
      <c r="E51" s="87">
        <f t="shared" ref="E51:E55" si="6">SUM(C51:D51)</f>
        <v>90</v>
      </c>
      <c r="F51" s="79"/>
      <c r="G51" s="79"/>
      <c r="H51" s="79"/>
      <c r="I51" s="79"/>
      <c r="J51" s="79"/>
      <c r="K51" s="1"/>
      <c r="L51" s="1"/>
      <c r="M51" s="1"/>
      <c r="N51" s="1"/>
      <c r="O51" s="1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87">
        <v>2</v>
      </c>
      <c r="B52" s="87" t="str">
        <f>'Invite List'!B49</f>
        <v>Justin Pierce (HTRS)</v>
      </c>
      <c r="C52" s="87">
        <f>'Ind ScoresXTeam'!M68</f>
        <v>68</v>
      </c>
      <c r="D52" s="87">
        <f>'Ind ScoresXTeam'!W68</f>
        <v>80</v>
      </c>
      <c r="E52" s="87">
        <f t="shared" si="6"/>
        <v>148</v>
      </c>
      <c r="F52" s="79"/>
      <c r="G52" s="79"/>
      <c r="H52" s="79"/>
      <c r="I52" s="79"/>
      <c r="J52" s="79"/>
      <c r="K52" s="1"/>
      <c r="L52" s="1"/>
      <c r="M52" s="1"/>
      <c r="N52" s="1"/>
      <c r="O52" s="1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87">
        <v>3</v>
      </c>
      <c r="B53" s="87" t="str">
        <f>'Invite List'!B50</f>
        <v>Keegan Vetrovsky (HTRS)</v>
      </c>
      <c r="C53" s="87">
        <f>'Ind ScoresXTeam'!M69</f>
        <v>75</v>
      </c>
      <c r="D53" s="87">
        <f>'Ind ScoresXTeam'!W69</f>
        <v>72</v>
      </c>
      <c r="E53" s="87">
        <f t="shared" si="6"/>
        <v>147</v>
      </c>
      <c r="F53" s="79"/>
      <c r="G53" s="79"/>
      <c r="H53" s="79"/>
      <c r="I53" s="79"/>
      <c r="J53" s="79"/>
      <c r="K53" s="1"/>
      <c r="L53" s="1"/>
      <c r="M53" s="1"/>
      <c r="N53" s="1"/>
      <c r="O53" s="1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87">
        <v>4</v>
      </c>
      <c r="B54" s="87" t="str">
        <f>'Invite List'!B51</f>
        <v>No Golfer (HTRS)</v>
      </c>
      <c r="C54" s="87">
        <f>'Ind ScoresXTeam'!M70</f>
        <v>1000</v>
      </c>
      <c r="D54" s="87">
        <f>'Ind ScoresXTeam'!W70</f>
        <v>1000</v>
      </c>
      <c r="E54" s="87">
        <f t="shared" si="6"/>
        <v>2000</v>
      </c>
      <c r="F54" s="79"/>
      <c r="G54" s="79"/>
      <c r="H54" s="79"/>
      <c r="I54" s="79"/>
      <c r="J54" s="79"/>
      <c r="K54" s="1"/>
      <c r="L54" s="1"/>
      <c r="M54" s="1"/>
      <c r="N54" s="1"/>
      <c r="O54" s="1"/>
      <c r="P54" s="3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87">
        <v>5</v>
      </c>
      <c r="B55" s="87" t="str">
        <f>'Invite List'!B52</f>
        <v>No Golfer (HTRS)</v>
      </c>
      <c r="C55" s="87">
        <f>'Ind ScoresXTeam'!M71</f>
        <v>1000</v>
      </c>
      <c r="D55" s="87">
        <f>'Ind ScoresXTeam'!W71</f>
        <v>1000</v>
      </c>
      <c r="E55" s="87">
        <f t="shared" si="6"/>
        <v>2000</v>
      </c>
      <c r="F55" s="79"/>
      <c r="G55" s="79"/>
      <c r="H55" s="79"/>
      <c r="I55" s="79"/>
      <c r="J55" s="79"/>
      <c r="K55" s="1"/>
      <c r="L55" s="1"/>
      <c r="M55" s="1"/>
      <c r="N55" s="1"/>
      <c r="O55" s="1"/>
      <c r="P55" s="3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68"/>
      <c r="B56" s="89" t="s">
        <v>265</v>
      </c>
      <c r="C56" s="87"/>
      <c r="D56" s="87"/>
      <c r="E56" s="83">
        <f>SUM(E51:E55)-MAX(E51:E55)</f>
        <v>2385</v>
      </c>
      <c r="F56" s="79"/>
      <c r="G56" s="79"/>
      <c r="H56" s="79"/>
      <c r="I56" s="79"/>
      <c r="J56" s="79"/>
      <c r="K56" s="1"/>
      <c r="L56" s="1"/>
      <c r="M56" s="1"/>
      <c r="N56" s="1"/>
      <c r="O56" s="1"/>
      <c r="P56" s="3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1"/>
      <c r="L57" s="1"/>
      <c r="M57" s="1"/>
      <c r="N57" s="1"/>
      <c r="O57" s="1"/>
      <c r="P57" s="3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90"/>
      <c r="B58" s="91" t="str">
        <f>'Invite List'!B54</f>
        <v>JCC</v>
      </c>
      <c r="C58" s="67" t="s">
        <v>262</v>
      </c>
      <c r="D58" s="67" t="s">
        <v>263</v>
      </c>
      <c r="E58" s="67" t="s">
        <v>213</v>
      </c>
      <c r="F58" s="79"/>
      <c r="G58" s="1"/>
      <c r="H58" s="1"/>
      <c r="I58" s="1"/>
      <c r="J58" s="1"/>
      <c r="K58" s="1"/>
      <c r="L58" s="1"/>
      <c r="M58" s="1"/>
      <c r="N58" s="1"/>
      <c r="O58" s="1"/>
      <c r="P58" s="3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87">
        <v>1</v>
      </c>
      <c r="B59" s="87" t="str">
        <f>'Invite List'!B55</f>
        <v>Keegan Jones (JCC)</v>
      </c>
      <c r="C59" s="87">
        <f>'Ind ScoresXTeam'!M77</f>
        <v>50</v>
      </c>
      <c r="D59" s="87">
        <f>'Ind ScoresXTeam'!W77</f>
        <v>55</v>
      </c>
      <c r="E59" s="87">
        <f t="shared" ref="E59:E63" si="7">SUM(C59:D59)</f>
        <v>105</v>
      </c>
      <c r="F59" s="79"/>
      <c r="G59" s="1"/>
      <c r="H59" s="1"/>
      <c r="I59" s="1"/>
      <c r="J59" s="1"/>
      <c r="K59" s="1"/>
      <c r="L59" s="1"/>
      <c r="M59" s="1"/>
      <c r="N59" s="1"/>
      <c r="O59" s="1"/>
      <c r="P59" s="3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87">
        <v>2</v>
      </c>
      <c r="B60" s="87" t="str">
        <f>'Invite List'!B56</f>
        <v>Sergio Valles (JCC)</v>
      </c>
      <c r="C60" s="87">
        <f>'Ind ScoresXTeam'!M78</f>
        <v>60</v>
      </c>
      <c r="D60" s="87">
        <f>'Ind ScoresXTeam'!W78</f>
        <v>56</v>
      </c>
      <c r="E60" s="87">
        <f t="shared" si="7"/>
        <v>116</v>
      </c>
      <c r="F60" s="79"/>
      <c r="G60" s="1"/>
      <c r="H60" s="1"/>
      <c r="I60" s="1"/>
      <c r="J60" s="1"/>
      <c r="K60" s="1"/>
      <c r="L60" s="1"/>
      <c r="M60" s="1"/>
      <c r="N60" s="1"/>
      <c r="O60" s="1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87">
        <v>3</v>
      </c>
      <c r="B61" s="87" t="str">
        <f>'Invite List'!B57</f>
        <v>Kayden Badertscher (JCC)</v>
      </c>
      <c r="C61" s="87">
        <f>'Ind ScoresXTeam'!M79</f>
        <v>69</v>
      </c>
      <c r="D61" s="87">
        <f>'Ind ScoresXTeam'!W79</f>
        <v>66</v>
      </c>
      <c r="E61" s="87">
        <f t="shared" si="7"/>
        <v>135</v>
      </c>
      <c r="F61" s="79"/>
      <c r="G61" s="1"/>
      <c r="H61" s="1"/>
      <c r="I61" s="1"/>
      <c r="J61" s="1"/>
      <c r="K61" s="1"/>
      <c r="L61" s="1"/>
      <c r="M61" s="1"/>
      <c r="N61" s="1"/>
      <c r="O61" s="1"/>
      <c r="P61" s="3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87">
        <v>4</v>
      </c>
      <c r="B62" s="87" t="str">
        <f>'Invite List'!B58</f>
        <v>Gabriel Burki (JCC)</v>
      </c>
      <c r="C62" s="87">
        <f>'Ind ScoresXTeam'!M80</f>
        <v>63</v>
      </c>
      <c r="D62" s="87">
        <f>'Ind ScoresXTeam'!W80</f>
        <v>60</v>
      </c>
      <c r="E62" s="87">
        <f t="shared" si="7"/>
        <v>123</v>
      </c>
      <c r="F62" s="79"/>
      <c r="G62" s="1"/>
      <c r="H62" s="1"/>
      <c r="I62" s="1"/>
      <c r="J62" s="1"/>
      <c r="K62" s="1"/>
      <c r="L62" s="1"/>
      <c r="M62" s="1"/>
      <c r="N62" s="1"/>
      <c r="O62" s="1"/>
      <c r="P62" s="3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87">
        <v>5</v>
      </c>
      <c r="B63" s="87" t="str">
        <f>'Invite List'!B59</f>
        <v>Cameron Lowther (JCC)</v>
      </c>
      <c r="C63" s="87">
        <f>'Ind ScoresXTeam'!M81</f>
        <v>74</v>
      </c>
      <c r="D63" s="87">
        <f>'Ind ScoresXTeam'!W81</f>
        <v>80</v>
      </c>
      <c r="E63" s="87">
        <f t="shared" si="7"/>
        <v>154</v>
      </c>
      <c r="F63" s="79"/>
      <c r="G63" s="1"/>
      <c r="H63" s="1"/>
      <c r="I63" s="1"/>
      <c r="J63" s="1"/>
      <c r="K63" s="1"/>
      <c r="L63" s="1"/>
      <c r="M63" s="1"/>
      <c r="N63" s="1"/>
      <c r="O63" s="1"/>
      <c r="P63" s="3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68"/>
      <c r="B64" s="89" t="s">
        <v>265</v>
      </c>
      <c r="C64" s="87"/>
      <c r="D64" s="87"/>
      <c r="E64" s="83">
        <f>SUM(E59:E63)-MAX(E59:E63)</f>
        <v>479</v>
      </c>
      <c r="F64" s="79"/>
      <c r="G64" s="1"/>
      <c r="H64" s="1"/>
      <c r="I64" s="1"/>
      <c r="J64" s="1"/>
      <c r="K64" s="1"/>
      <c r="L64" s="1"/>
      <c r="M64" s="1"/>
      <c r="N64" s="1"/>
      <c r="O64" s="1"/>
      <c r="P64" s="3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92"/>
      <c r="B65" s="93"/>
      <c r="C65" s="86"/>
      <c r="D65" s="86"/>
      <c r="E65" s="86"/>
      <c r="F65" s="79"/>
      <c r="G65" s="1"/>
      <c r="H65" s="1"/>
      <c r="I65" s="1"/>
      <c r="J65" s="1"/>
      <c r="K65" s="1"/>
      <c r="L65" s="1"/>
      <c r="M65" s="1"/>
      <c r="N65" s="1"/>
      <c r="O65" s="1"/>
      <c r="P65" s="3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65"/>
      <c r="B66" s="66" t="str">
        <f>'Invite List'!F12</f>
        <v>Lincoln Christian</v>
      </c>
      <c r="C66" s="67" t="s">
        <v>262</v>
      </c>
      <c r="D66" s="67" t="s">
        <v>263</v>
      </c>
      <c r="E66" s="67" t="s">
        <v>213</v>
      </c>
      <c r="F66" s="78"/>
      <c r="G66" s="1"/>
      <c r="H66" s="1"/>
      <c r="I66" s="1"/>
      <c r="J66" s="1"/>
      <c r="K66" s="1"/>
      <c r="L66" s="1"/>
      <c r="M66" s="1"/>
      <c r="N66" s="1"/>
      <c r="O66" s="1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71">
        <v>1</v>
      </c>
      <c r="B67" s="72" t="str">
        <f>'Invite List'!F13</f>
        <v>Isaiah Nunnally (LC)</v>
      </c>
      <c r="C67" s="73">
        <f>'Ind ScoresXTeam'!M87</f>
        <v>40</v>
      </c>
      <c r="D67" s="71">
        <f>'Ind ScoresXTeam'!W87</f>
        <v>40</v>
      </c>
      <c r="E67" s="72">
        <f t="shared" ref="E67:E71" si="8">SUM(C67:D67)</f>
        <v>80</v>
      </c>
      <c r="F67" s="79"/>
      <c r="G67" s="1"/>
      <c r="H67" s="1"/>
      <c r="I67" s="1"/>
      <c r="J67" s="1"/>
      <c r="K67" s="1"/>
      <c r="L67" s="1"/>
      <c r="M67" s="1"/>
      <c r="N67" s="1"/>
      <c r="O67" s="1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71">
        <v>2</v>
      </c>
      <c r="B68" s="72" t="str">
        <f>'Invite List'!F14</f>
        <v>Alex Beeman (LC)</v>
      </c>
      <c r="C68" s="73">
        <f>'Ind ScoresXTeam'!M88</f>
        <v>44</v>
      </c>
      <c r="D68" s="71">
        <f>'Ind ScoresXTeam'!W88</f>
        <v>44</v>
      </c>
      <c r="E68" s="72">
        <f t="shared" si="8"/>
        <v>88</v>
      </c>
      <c r="F68" s="79"/>
      <c r="G68" s="1"/>
      <c r="H68" s="1"/>
      <c r="I68" s="1"/>
      <c r="J68" s="1"/>
      <c r="K68" s="1"/>
      <c r="L68" s="1"/>
      <c r="M68" s="1"/>
      <c r="N68" s="1"/>
      <c r="O68" s="1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71">
        <v>3</v>
      </c>
      <c r="B69" s="72" t="str">
        <f>'Invite List'!F15</f>
        <v>Cade Marshbanks (LC)</v>
      </c>
      <c r="C69" s="73">
        <f>'Ind ScoresXTeam'!M89</f>
        <v>57</v>
      </c>
      <c r="D69" s="71">
        <f>'Ind ScoresXTeam'!W89</f>
        <v>46</v>
      </c>
      <c r="E69" s="72">
        <f t="shared" si="8"/>
        <v>103</v>
      </c>
      <c r="F69" s="79"/>
      <c r="G69" s="1"/>
      <c r="H69" s="1"/>
      <c r="I69" s="1"/>
      <c r="J69" s="1"/>
      <c r="K69" s="1"/>
      <c r="L69" s="1"/>
      <c r="M69" s="1"/>
      <c r="N69" s="1"/>
      <c r="O69" s="1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71">
        <v>4</v>
      </c>
      <c r="B70" s="72" t="str">
        <f>'Invite List'!F16</f>
        <v>Ty Hansen (LC)</v>
      </c>
      <c r="C70" s="73">
        <f>'Ind ScoresXTeam'!M90</f>
        <v>53</v>
      </c>
      <c r="D70" s="71">
        <f>'Ind ScoresXTeam'!W90</f>
        <v>51</v>
      </c>
      <c r="E70" s="72">
        <f t="shared" si="8"/>
        <v>104</v>
      </c>
      <c r="F70" s="78"/>
      <c r="G70" s="1"/>
      <c r="H70" s="1"/>
      <c r="I70" s="1"/>
      <c r="J70" s="1"/>
      <c r="K70" s="1"/>
      <c r="L70" s="1"/>
      <c r="M70" s="1"/>
      <c r="N70" s="1"/>
      <c r="O70" s="1"/>
      <c r="P70" s="3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71">
        <v>5</v>
      </c>
      <c r="B71" s="72" t="str">
        <f>'Invite List'!F17</f>
        <v>Dominic Lambert (LC)</v>
      </c>
      <c r="C71" s="73">
        <f>'Ind ScoresXTeam'!M91</f>
        <v>50</v>
      </c>
      <c r="D71" s="71">
        <f>'Ind ScoresXTeam'!W91</f>
        <v>60</v>
      </c>
      <c r="E71" s="72">
        <f t="shared" si="8"/>
        <v>110</v>
      </c>
      <c r="F71" s="79"/>
      <c r="G71" s="1"/>
      <c r="H71" s="1"/>
      <c r="I71" s="1"/>
      <c r="J71" s="1"/>
      <c r="K71" s="1"/>
      <c r="L71" s="1"/>
      <c r="M71" s="1"/>
      <c r="N71" s="1"/>
      <c r="O71" s="1"/>
      <c r="P71" s="3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71"/>
      <c r="B72" s="76" t="s">
        <v>265</v>
      </c>
      <c r="C72" s="71"/>
      <c r="D72" s="73"/>
      <c r="E72" s="83">
        <f>SUM(E67:E71)-MAX(E67:E71)</f>
        <v>375</v>
      </c>
      <c r="F72" s="79"/>
      <c r="G72" s="1"/>
      <c r="H72" s="1"/>
      <c r="I72" s="1"/>
      <c r="J72" s="1"/>
      <c r="K72" s="1"/>
      <c r="L72" s="1"/>
      <c r="M72" s="1"/>
      <c r="N72" s="1"/>
      <c r="O72" s="1"/>
      <c r="P72" s="3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73"/>
      <c r="B73" s="73"/>
      <c r="C73" s="73"/>
      <c r="D73" s="73"/>
      <c r="E73" s="79"/>
      <c r="F73" s="79"/>
      <c r="G73" s="1"/>
      <c r="H73" s="1"/>
      <c r="I73" s="1"/>
      <c r="J73" s="1"/>
      <c r="K73" s="1"/>
      <c r="L73" s="1"/>
      <c r="M73" s="1"/>
      <c r="N73" s="1"/>
      <c r="O73" s="1"/>
      <c r="P73" s="3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65"/>
      <c r="B74" s="66" t="str">
        <f>'Invite List'!F19</f>
        <v>Lincoln Lutheran</v>
      </c>
      <c r="C74" s="67" t="s">
        <v>262</v>
      </c>
      <c r="D74" s="67" t="s">
        <v>263</v>
      </c>
      <c r="E74" s="94" t="s">
        <v>213</v>
      </c>
      <c r="F74" s="79"/>
      <c r="G74" s="1"/>
      <c r="H74" s="1"/>
      <c r="I74" s="1"/>
      <c r="J74" s="1"/>
      <c r="K74" s="1"/>
      <c r="L74" s="1"/>
      <c r="M74" s="1"/>
      <c r="N74" s="1"/>
      <c r="O74" s="1"/>
      <c r="P74" s="3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71">
        <v>1</v>
      </c>
      <c r="B75" s="72" t="str">
        <f>'Invite List'!F20</f>
        <v>Maxwell Bartels (LL)</v>
      </c>
      <c r="C75" s="73">
        <f>'Ind ScoresXTeam'!M97</f>
        <v>41</v>
      </c>
      <c r="D75" s="71">
        <f>'Ind ScoresXTeam'!W97</f>
        <v>41</v>
      </c>
      <c r="E75" s="87">
        <f t="shared" ref="E75:E79" si="9">SUM(C75:D75)</f>
        <v>82</v>
      </c>
      <c r="F75" s="79"/>
      <c r="G75" s="1"/>
      <c r="H75" s="1"/>
      <c r="I75" s="1"/>
      <c r="J75" s="1"/>
      <c r="K75" s="1"/>
      <c r="L75" s="1"/>
      <c r="M75" s="1"/>
      <c r="N75" s="1"/>
      <c r="O75" s="1"/>
      <c r="P75" s="3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71">
        <v>2</v>
      </c>
      <c r="B76" s="72" t="str">
        <f>'Invite List'!F21</f>
        <v>Ethan Ringler (LL)</v>
      </c>
      <c r="C76" s="73">
        <f>'Ind ScoresXTeam'!M98</f>
        <v>42</v>
      </c>
      <c r="D76" s="71">
        <f>'Ind ScoresXTeam'!W98</f>
        <v>39</v>
      </c>
      <c r="E76" s="87">
        <f t="shared" si="9"/>
        <v>81</v>
      </c>
      <c r="F76" s="79"/>
      <c r="G76" s="1"/>
      <c r="H76" s="1"/>
      <c r="I76" s="1"/>
      <c r="J76" s="1"/>
      <c r="K76" s="1"/>
      <c r="L76" s="1"/>
      <c r="M76" s="1"/>
      <c r="N76" s="1"/>
      <c r="O76" s="1"/>
      <c r="P76" s="3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71">
        <v>3</v>
      </c>
      <c r="B77" s="72" t="str">
        <f>'Invite List'!F22</f>
        <v>Logan DeBoer (LL)</v>
      </c>
      <c r="C77" s="73">
        <f>'Ind ScoresXTeam'!M99</f>
        <v>42</v>
      </c>
      <c r="D77" s="71">
        <f>'Ind ScoresXTeam'!W99</f>
        <v>45</v>
      </c>
      <c r="E77" s="87">
        <f t="shared" si="9"/>
        <v>87</v>
      </c>
      <c r="F77" s="79"/>
      <c r="G77" s="1"/>
      <c r="H77" s="1"/>
      <c r="I77" s="1"/>
      <c r="J77" s="1"/>
      <c r="K77" s="1"/>
      <c r="L77" s="1"/>
      <c r="M77" s="1"/>
      <c r="N77" s="1"/>
      <c r="O77" s="1"/>
      <c r="P77" s="3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71">
        <v>4</v>
      </c>
      <c r="B78" s="72" t="str">
        <f>'Invite List'!F23</f>
        <v>Jason Steider (LL)</v>
      </c>
      <c r="C78" s="73">
        <f>'Ind ScoresXTeam'!M100</f>
        <v>45</v>
      </c>
      <c r="D78" s="71">
        <f>'Ind ScoresXTeam'!W100</f>
        <v>45</v>
      </c>
      <c r="E78" s="87">
        <f t="shared" si="9"/>
        <v>90</v>
      </c>
      <c r="F78" s="79"/>
      <c r="G78" s="1"/>
      <c r="H78" s="1"/>
      <c r="I78" s="1"/>
      <c r="J78" s="1"/>
      <c r="K78" s="1"/>
      <c r="L78" s="1"/>
      <c r="M78" s="1"/>
      <c r="N78" s="1"/>
      <c r="O78" s="1"/>
      <c r="P78" s="3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71">
        <v>5</v>
      </c>
      <c r="B79" s="72" t="str">
        <f>'Invite List'!F24</f>
        <v>Owen Kreikemeier (LL)</v>
      </c>
      <c r="C79" s="73">
        <f>'Ind ScoresXTeam'!M101</f>
        <v>58</v>
      </c>
      <c r="D79" s="71">
        <f>'Ind ScoresXTeam'!W101</f>
        <v>58</v>
      </c>
      <c r="E79" s="87">
        <f t="shared" si="9"/>
        <v>116</v>
      </c>
      <c r="F79" s="79"/>
      <c r="G79" s="1"/>
      <c r="H79" s="1"/>
      <c r="I79" s="1"/>
      <c r="J79" s="1"/>
      <c r="K79" s="1"/>
      <c r="L79" s="1"/>
      <c r="M79" s="80"/>
      <c r="N79" s="80"/>
      <c r="O79" s="80"/>
      <c r="P79" s="3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68"/>
      <c r="B80" s="89" t="s">
        <v>265</v>
      </c>
      <c r="C80" s="68"/>
      <c r="D80" s="69"/>
      <c r="E80" s="83">
        <f>SUM(E75:E79)-MAX(E75:E79)</f>
        <v>340</v>
      </c>
      <c r="F80" s="79"/>
      <c r="G80" s="1"/>
      <c r="H80" s="1"/>
      <c r="I80" s="1"/>
      <c r="J80" s="1"/>
      <c r="K80" s="1"/>
      <c r="L80" s="1"/>
      <c r="M80" s="80"/>
      <c r="N80" s="80"/>
      <c r="O80" s="80"/>
      <c r="P80" s="3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78"/>
      <c r="B81" s="76"/>
      <c r="C81" s="79"/>
      <c r="D81" s="79"/>
      <c r="E81" s="79"/>
      <c r="F81" s="79"/>
      <c r="G81" s="1"/>
      <c r="H81" s="1"/>
      <c r="I81" s="1"/>
      <c r="J81" s="1"/>
      <c r="K81" s="1"/>
      <c r="L81" s="1"/>
      <c r="M81" s="80"/>
      <c r="N81" s="80"/>
      <c r="O81" s="80"/>
      <c r="P81" s="3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65"/>
      <c r="B82" s="66" t="str">
        <f>'Invite List'!F26</f>
        <v>Milford</v>
      </c>
      <c r="C82" s="67" t="s">
        <v>262</v>
      </c>
      <c r="D82" s="67" t="s">
        <v>263</v>
      </c>
      <c r="E82" s="94" t="s">
        <v>213</v>
      </c>
      <c r="F82" s="79"/>
      <c r="G82" s="1"/>
      <c r="H82" s="1"/>
      <c r="I82" s="1"/>
      <c r="J82" s="1"/>
      <c r="K82" s="1"/>
      <c r="L82" s="1"/>
      <c r="M82" s="1"/>
      <c r="N82" s="1"/>
      <c r="O82" s="1"/>
      <c r="P82" s="3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71">
        <v>1</v>
      </c>
      <c r="B83" s="95" t="s">
        <v>34</v>
      </c>
      <c r="C83" s="73">
        <f>'Ind ScoresXTeam'!M107</f>
        <v>45</v>
      </c>
      <c r="D83" s="71">
        <f>'Ind ScoresXTeam'!W107</f>
        <v>40</v>
      </c>
      <c r="E83" s="87">
        <f t="shared" ref="E83:E87" si="10">SUM(C83:D83)</f>
        <v>85</v>
      </c>
      <c r="F83" s="79"/>
      <c r="G83" s="1"/>
      <c r="H83" s="1"/>
      <c r="I83" s="1"/>
      <c r="J83" s="1"/>
      <c r="K83" s="1"/>
      <c r="L83" s="1"/>
      <c r="M83" s="1"/>
      <c r="N83" s="1"/>
      <c r="O83" s="1"/>
      <c r="P83" s="3"/>
      <c r="Q83" s="1"/>
      <c r="R83" s="1"/>
      <c r="S83" s="1"/>
      <c r="T83" s="80"/>
      <c r="U83" s="1"/>
      <c r="V83" s="1"/>
      <c r="W83" s="1"/>
      <c r="X83" s="1"/>
      <c r="Y83" s="1"/>
      <c r="Z83" s="1"/>
    </row>
    <row r="84" spans="1:26" ht="15.75" customHeight="1">
      <c r="A84" s="71">
        <v>2</v>
      </c>
      <c r="B84" s="95" t="s">
        <v>36</v>
      </c>
      <c r="C84" s="73">
        <f>'Ind ScoresXTeam'!M108</f>
        <v>35</v>
      </c>
      <c r="D84" s="71">
        <f>'Ind ScoresXTeam'!W108</f>
        <v>40</v>
      </c>
      <c r="E84" s="87">
        <f t="shared" si="10"/>
        <v>75</v>
      </c>
      <c r="F84" s="79"/>
      <c r="G84" s="1"/>
      <c r="H84" s="1"/>
      <c r="I84" s="1"/>
      <c r="J84" s="1"/>
      <c r="K84" s="1"/>
      <c r="L84" s="1"/>
      <c r="M84" s="1"/>
      <c r="N84" s="1"/>
      <c r="O84" s="1"/>
      <c r="P84" s="3"/>
      <c r="Q84" s="1"/>
      <c r="R84" s="1"/>
      <c r="S84" s="1"/>
      <c r="T84" s="80"/>
      <c r="U84" s="1"/>
      <c r="V84" s="1"/>
      <c r="W84" s="1"/>
      <c r="X84" s="1"/>
      <c r="Y84" s="1"/>
      <c r="Z84" s="1"/>
    </row>
    <row r="85" spans="1:26" ht="15.75" customHeight="1">
      <c r="A85" s="71">
        <v>3</v>
      </c>
      <c r="B85" s="72" t="str">
        <f>'Invite List'!F29</f>
        <v>Maddox Baack (M)</v>
      </c>
      <c r="C85" s="73">
        <f>'Ind ScoresXTeam'!M109</f>
        <v>43</v>
      </c>
      <c r="D85" s="71">
        <f>'Ind ScoresXTeam'!W109</f>
        <v>47</v>
      </c>
      <c r="E85" s="87">
        <f t="shared" si="10"/>
        <v>90</v>
      </c>
      <c r="F85" s="79"/>
      <c r="G85" s="1"/>
      <c r="H85" s="1"/>
      <c r="I85" s="1"/>
      <c r="J85" s="1"/>
      <c r="K85" s="1"/>
      <c r="L85" s="1"/>
      <c r="M85" s="1"/>
      <c r="N85" s="1"/>
      <c r="O85" s="1"/>
      <c r="P85" s="3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71">
        <v>4</v>
      </c>
      <c r="B86" s="72" t="str">
        <f>'Invite List'!F30</f>
        <v>Chase Nitzsche (M)</v>
      </c>
      <c r="C86" s="73">
        <f>'Ind ScoresXTeam'!M110</f>
        <v>51</v>
      </c>
      <c r="D86" s="71">
        <f>'Ind ScoresXTeam'!W110</f>
        <v>52</v>
      </c>
      <c r="E86" s="87">
        <f t="shared" si="10"/>
        <v>103</v>
      </c>
      <c r="F86" s="79"/>
      <c r="G86" s="75"/>
      <c r="H86" s="75"/>
      <c r="I86" s="75"/>
      <c r="J86" s="79"/>
      <c r="K86" s="1"/>
      <c r="L86" s="1"/>
      <c r="M86" s="1"/>
      <c r="N86" s="1"/>
      <c r="O86" s="1"/>
      <c r="P86" s="3"/>
      <c r="Q86" s="75"/>
      <c r="R86" s="1"/>
      <c r="S86" s="1"/>
      <c r="T86" s="79"/>
      <c r="U86" s="1"/>
      <c r="V86" s="1"/>
      <c r="W86" s="1"/>
      <c r="X86" s="1"/>
      <c r="Y86" s="1"/>
      <c r="Z86" s="1"/>
    </row>
    <row r="87" spans="1:26" ht="15.75" customHeight="1">
      <c r="A87" s="71">
        <v>5</v>
      </c>
      <c r="B87" s="72" t="str">
        <f>'Invite List'!F31</f>
        <v>Dylan Kroese (M)</v>
      </c>
      <c r="C87" s="73">
        <f>'Ind ScoresXTeam'!M111</f>
        <v>53</v>
      </c>
      <c r="D87" s="71">
        <f>'Ind ScoresXTeam'!W111</f>
        <v>49</v>
      </c>
      <c r="E87" s="87">
        <f t="shared" si="10"/>
        <v>102</v>
      </c>
      <c r="F87" s="79"/>
      <c r="G87" s="75"/>
      <c r="H87" s="75"/>
      <c r="I87" s="75"/>
      <c r="J87" s="79"/>
      <c r="K87" s="1"/>
      <c r="L87" s="1"/>
      <c r="M87" s="1"/>
      <c r="N87" s="1"/>
      <c r="O87" s="1"/>
      <c r="P87" s="3"/>
      <c r="Q87" s="3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68"/>
      <c r="B88" s="89" t="s">
        <v>265</v>
      </c>
      <c r="C88" s="68"/>
      <c r="D88" s="69"/>
      <c r="E88" s="83">
        <f>SUM(E83:E87)-MAX(E83:E87)</f>
        <v>352</v>
      </c>
      <c r="F88" s="79"/>
      <c r="G88" s="75"/>
      <c r="H88" s="3"/>
      <c r="I88" s="3"/>
      <c r="J88" s="79"/>
      <c r="K88" s="1"/>
      <c r="L88" s="1"/>
      <c r="M88" s="1"/>
      <c r="N88" s="1"/>
      <c r="O88" s="1"/>
      <c r="P88" s="3"/>
      <c r="Q88" s="3"/>
      <c r="R88" s="1"/>
      <c r="S88" s="1"/>
      <c r="T88" s="79"/>
      <c r="U88" s="1"/>
      <c r="V88" s="1"/>
      <c r="W88" s="1"/>
      <c r="X88" s="1"/>
      <c r="Y88" s="1"/>
      <c r="Z88" s="1"/>
    </row>
    <row r="89" spans="1:26" ht="15.75" customHeight="1">
      <c r="A89" s="78"/>
      <c r="B89" s="76"/>
      <c r="C89" s="79"/>
      <c r="D89" s="79"/>
      <c r="E89" s="79"/>
      <c r="F89" s="79"/>
      <c r="G89" s="75"/>
      <c r="H89" s="3"/>
      <c r="I89" s="3"/>
      <c r="J89" s="79"/>
      <c r="K89" s="1"/>
      <c r="L89" s="1"/>
      <c r="M89" s="1"/>
      <c r="N89" s="1"/>
      <c r="O89" s="1"/>
      <c r="P89" s="3"/>
      <c r="Q89" s="3"/>
      <c r="R89" s="1"/>
      <c r="S89" s="1"/>
      <c r="T89" s="79"/>
      <c r="U89" s="1"/>
      <c r="V89" s="1"/>
      <c r="W89" s="1"/>
      <c r="X89" s="1"/>
      <c r="Y89" s="1"/>
      <c r="Z89" s="1"/>
    </row>
    <row r="90" spans="1:26" ht="15.75" customHeight="1">
      <c r="A90" s="65"/>
      <c r="B90" s="66" t="str">
        <f>'Invite List'!F33</f>
        <v>Palmyra</v>
      </c>
      <c r="C90" s="67" t="s">
        <v>262</v>
      </c>
      <c r="D90" s="67" t="s">
        <v>263</v>
      </c>
      <c r="E90" s="94" t="s">
        <v>213</v>
      </c>
      <c r="F90" s="79"/>
      <c r="G90" s="75"/>
      <c r="H90" s="3"/>
      <c r="I90" s="75"/>
      <c r="J90" s="79"/>
      <c r="K90" s="1"/>
      <c r="L90" s="1"/>
      <c r="M90" s="1"/>
      <c r="N90" s="1"/>
      <c r="O90" s="1"/>
      <c r="P90" s="3"/>
      <c r="Q90" s="3"/>
      <c r="R90" s="1"/>
      <c r="S90" s="1"/>
      <c r="T90" s="79"/>
      <c r="U90" s="1"/>
      <c r="V90" s="1"/>
      <c r="W90" s="1"/>
      <c r="X90" s="1"/>
      <c r="Y90" s="1"/>
      <c r="Z90" s="1"/>
    </row>
    <row r="91" spans="1:26" ht="15.75" customHeight="1">
      <c r="A91" s="71">
        <v>1</v>
      </c>
      <c r="B91" s="72" t="str">
        <f>'Invite List'!F34</f>
        <v>Noah Carpenter (P)</v>
      </c>
      <c r="C91" s="73">
        <f>'Ind ScoresXTeam'!M117</f>
        <v>36</v>
      </c>
      <c r="D91" s="71">
        <f>'Ind ScoresXTeam'!W117</f>
        <v>37</v>
      </c>
      <c r="E91" s="87">
        <f t="shared" ref="E91:E95" si="11">SUM(C91:D91)</f>
        <v>73</v>
      </c>
      <c r="F91" s="79"/>
      <c r="G91" s="75"/>
      <c r="H91" s="75"/>
      <c r="I91" s="75"/>
      <c r="J91" s="79"/>
      <c r="K91" s="1"/>
      <c r="L91" s="1"/>
      <c r="M91" s="1"/>
      <c r="N91" s="1"/>
      <c r="O91" s="1"/>
      <c r="P91" s="3"/>
      <c r="Q91" s="75"/>
      <c r="R91" s="1"/>
      <c r="S91" s="1"/>
      <c r="T91" s="79"/>
      <c r="U91" s="1"/>
      <c r="V91" s="1"/>
      <c r="W91" s="1"/>
      <c r="X91" s="1"/>
      <c r="Y91" s="1"/>
      <c r="Z91" s="1"/>
    </row>
    <row r="92" spans="1:26" ht="15.75" customHeight="1">
      <c r="A92" s="71">
        <v>2</v>
      </c>
      <c r="B92" s="72" t="str">
        <f>'Invite List'!F35</f>
        <v>Luke Johnson (P)</v>
      </c>
      <c r="C92" s="73">
        <f>'Ind ScoresXTeam'!M118</f>
        <v>62</v>
      </c>
      <c r="D92" s="71">
        <f>'Ind ScoresXTeam'!W118</f>
        <v>49</v>
      </c>
      <c r="E92" s="87">
        <f t="shared" si="11"/>
        <v>111</v>
      </c>
      <c r="F92" s="79"/>
      <c r="G92" s="75"/>
      <c r="H92" s="75"/>
      <c r="I92" s="3"/>
      <c r="J92" s="79"/>
      <c r="K92" s="1"/>
      <c r="L92" s="1"/>
      <c r="M92" s="1"/>
      <c r="N92" s="1"/>
      <c r="O92" s="1"/>
      <c r="P92" s="3"/>
      <c r="Q92" s="75"/>
      <c r="R92" s="1"/>
      <c r="S92" s="1"/>
      <c r="T92" s="79"/>
      <c r="U92" s="1"/>
      <c r="V92" s="1"/>
      <c r="W92" s="1"/>
      <c r="X92" s="1"/>
      <c r="Y92" s="1"/>
      <c r="Z92" s="1"/>
    </row>
    <row r="93" spans="1:26" ht="15.75" customHeight="1">
      <c r="A93" s="71">
        <v>3</v>
      </c>
      <c r="B93" s="72" t="str">
        <f>'Invite List'!F36</f>
        <v>Gage Bohaty (P)</v>
      </c>
      <c r="C93" s="73">
        <f>'Ind ScoresXTeam'!M119</f>
        <v>57</v>
      </c>
      <c r="D93" s="71">
        <f>'Ind ScoresXTeam'!W119</f>
        <v>55</v>
      </c>
      <c r="E93" s="87">
        <f t="shared" si="11"/>
        <v>112</v>
      </c>
      <c r="F93" s="79"/>
      <c r="G93" s="75"/>
      <c r="H93" s="75"/>
      <c r="I93" s="75"/>
      <c r="J93" s="79"/>
      <c r="K93" s="1"/>
      <c r="L93" s="1"/>
      <c r="M93" s="1"/>
      <c r="N93" s="1"/>
      <c r="O93" s="1"/>
      <c r="P93" s="3"/>
      <c r="Q93" s="75"/>
      <c r="R93" s="1"/>
      <c r="S93" s="1"/>
      <c r="T93" s="79"/>
      <c r="U93" s="1"/>
      <c r="V93" s="1"/>
      <c r="W93" s="1"/>
      <c r="X93" s="1"/>
      <c r="Y93" s="1"/>
      <c r="Z93" s="1"/>
    </row>
    <row r="94" spans="1:26" ht="16.5" customHeight="1">
      <c r="A94" s="71">
        <v>4</v>
      </c>
      <c r="B94" s="72" t="str">
        <f>'Invite List'!F37</f>
        <v>Jonathan Glantz (P)</v>
      </c>
      <c r="C94" s="73">
        <f>'Ind ScoresXTeam'!M120</f>
        <v>66</v>
      </c>
      <c r="D94" s="71">
        <f>'Ind ScoresXTeam'!W120</f>
        <v>76</v>
      </c>
      <c r="E94" s="87">
        <f t="shared" si="11"/>
        <v>142</v>
      </c>
      <c r="F94" s="79"/>
      <c r="G94" s="75"/>
      <c r="H94" s="1"/>
      <c r="I94" s="1"/>
      <c r="J94" s="79"/>
      <c r="K94" s="1"/>
      <c r="L94" s="1"/>
      <c r="M94" s="1"/>
      <c r="N94" s="1"/>
      <c r="O94" s="1"/>
      <c r="P94" s="3"/>
      <c r="Q94" s="3"/>
      <c r="R94" s="1"/>
      <c r="S94" s="1"/>
      <c r="T94" s="79"/>
      <c r="U94" s="1"/>
      <c r="V94" s="1"/>
      <c r="W94" s="1"/>
      <c r="X94" s="1"/>
      <c r="Y94" s="1"/>
      <c r="Z94" s="1"/>
    </row>
    <row r="95" spans="1:26" ht="15.75" customHeight="1">
      <c r="A95" s="71">
        <v>5</v>
      </c>
      <c r="B95" s="72" t="str">
        <f>'Invite List'!F38</f>
        <v>Zachery Phillips (P)</v>
      </c>
      <c r="C95" s="73">
        <f>'Ind ScoresXTeam'!M121</f>
        <v>75</v>
      </c>
      <c r="D95" s="71">
        <f>'Ind ScoresXTeam'!W121</f>
        <v>66</v>
      </c>
      <c r="E95" s="87">
        <f t="shared" si="11"/>
        <v>141</v>
      </c>
      <c r="F95" s="79"/>
      <c r="G95" s="75"/>
      <c r="H95" s="3"/>
      <c r="I95" s="75"/>
      <c r="J95" s="79"/>
      <c r="K95" s="1"/>
      <c r="L95" s="1"/>
      <c r="M95" s="1"/>
      <c r="N95" s="1"/>
      <c r="O95" s="1"/>
      <c r="P95" s="3"/>
      <c r="Q95" s="75"/>
      <c r="R95" s="1"/>
      <c r="S95" s="1"/>
      <c r="T95" s="79"/>
      <c r="U95" s="1"/>
      <c r="V95" s="1"/>
      <c r="W95" s="1"/>
      <c r="X95" s="1"/>
      <c r="Y95" s="1"/>
      <c r="Z95" s="1"/>
    </row>
    <row r="96" spans="1:26" ht="15.75" customHeight="1">
      <c r="A96" s="68"/>
      <c r="B96" s="89" t="s">
        <v>265</v>
      </c>
      <c r="C96" s="68"/>
      <c r="D96" s="69"/>
      <c r="E96" s="83">
        <f>SUM(E91:E95)-MAX(E91:E95)</f>
        <v>437</v>
      </c>
      <c r="F96" s="79"/>
      <c r="G96" s="75"/>
      <c r="H96" s="75"/>
      <c r="I96" s="75"/>
      <c r="J96" s="79"/>
      <c r="K96" s="1"/>
      <c r="L96" s="1"/>
      <c r="M96" s="1"/>
      <c r="N96" s="1"/>
      <c r="O96" s="1"/>
      <c r="P96" s="3"/>
      <c r="Q96" s="75"/>
      <c r="R96" s="1"/>
      <c r="S96" s="1"/>
      <c r="T96" s="79"/>
      <c r="U96" s="1"/>
      <c r="V96" s="1"/>
      <c r="W96" s="1"/>
      <c r="X96" s="1"/>
      <c r="Y96" s="1"/>
      <c r="Z96" s="1"/>
    </row>
    <row r="97" spans="1:26" ht="15.75" customHeight="1">
      <c r="A97" s="78"/>
      <c r="B97" s="76"/>
      <c r="C97" s="79"/>
      <c r="D97" s="79"/>
      <c r="E97" s="79"/>
      <c r="F97" s="79"/>
      <c r="G97" s="1"/>
      <c r="H97" s="1"/>
      <c r="I97" s="1"/>
      <c r="J97" s="1"/>
      <c r="K97" s="1"/>
      <c r="L97" s="1"/>
      <c r="M97" s="1"/>
      <c r="N97" s="1"/>
      <c r="O97" s="1"/>
      <c r="P97" s="3"/>
      <c r="Q97" s="75"/>
      <c r="R97" s="1"/>
      <c r="S97" s="1"/>
      <c r="T97" s="79"/>
      <c r="U97" s="1"/>
      <c r="V97" s="1"/>
      <c r="W97" s="1"/>
      <c r="X97" s="1"/>
      <c r="Y97" s="1"/>
      <c r="Z97" s="1"/>
    </row>
    <row r="98" spans="1:26" ht="15.75" customHeight="1">
      <c r="A98" s="65"/>
      <c r="B98" s="66" t="str">
        <f>'Invite List'!F40</f>
        <v>Southern/Diller-Odell</v>
      </c>
      <c r="C98" s="67" t="s">
        <v>262</v>
      </c>
      <c r="D98" s="67" t="s">
        <v>263</v>
      </c>
      <c r="E98" s="94" t="s">
        <v>213</v>
      </c>
      <c r="F98" s="79"/>
      <c r="G98" s="1"/>
      <c r="H98" s="1"/>
      <c r="I98" s="1"/>
      <c r="J98" s="1"/>
      <c r="K98" s="1"/>
      <c r="L98" s="1"/>
      <c r="M98" s="1"/>
      <c r="N98" s="1"/>
      <c r="O98" s="1"/>
      <c r="P98" s="3"/>
      <c r="Q98" s="75"/>
      <c r="R98" s="1"/>
      <c r="S98" s="1"/>
      <c r="T98" s="79"/>
      <c r="U98" s="1"/>
      <c r="V98" s="1"/>
      <c r="W98" s="1"/>
      <c r="X98" s="1"/>
      <c r="Y98" s="1"/>
      <c r="Z98" s="1"/>
    </row>
    <row r="99" spans="1:26" ht="15.75" customHeight="1">
      <c r="A99" s="71">
        <v>1</v>
      </c>
      <c r="B99" s="72" t="str">
        <f>'Invite List'!F41</f>
        <v>Cooper Ebeling (SOU)</v>
      </c>
      <c r="C99" s="73">
        <f>'Ind ScoresXTeam'!M127</f>
        <v>52</v>
      </c>
      <c r="D99" s="71">
        <f>'Ind ScoresXTeam'!W127</f>
        <v>50</v>
      </c>
      <c r="E99" s="87">
        <f t="shared" ref="E99:E103" si="12">SUM(C99:D99)</f>
        <v>102</v>
      </c>
      <c r="F99" s="79"/>
      <c r="G99" s="1"/>
      <c r="H99" s="1"/>
      <c r="I99" s="1"/>
      <c r="J99" s="1"/>
      <c r="K99" s="1"/>
      <c r="L99" s="1"/>
      <c r="M99" s="1"/>
      <c r="N99" s="1"/>
      <c r="O99" s="1"/>
      <c r="P99" s="3"/>
      <c r="Q99" s="3"/>
      <c r="R99" s="1"/>
      <c r="S99" s="1"/>
      <c r="T99" s="79"/>
      <c r="U99" s="1"/>
      <c r="V99" s="1"/>
      <c r="W99" s="1"/>
      <c r="X99" s="1"/>
      <c r="Y99" s="1"/>
      <c r="Z99" s="1"/>
    </row>
    <row r="100" spans="1:26" ht="15.75" customHeight="1">
      <c r="A100" s="71">
        <v>2</v>
      </c>
      <c r="B100" s="72" t="str">
        <f>'Invite List'!F42</f>
        <v>Callan McKinney (SOU)</v>
      </c>
      <c r="C100" s="73">
        <f>'Ind ScoresXTeam'!M128</f>
        <v>57</v>
      </c>
      <c r="D100" s="71">
        <f>'Ind ScoresXTeam'!W128</f>
        <v>46</v>
      </c>
      <c r="E100" s="87">
        <f t="shared" si="12"/>
        <v>103</v>
      </c>
      <c r="F100" s="79"/>
      <c r="G100" s="1"/>
      <c r="H100" s="1"/>
      <c r="I100" s="1"/>
      <c r="J100" s="1"/>
      <c r="K100" s="1"/>
      <c r="L100" s="1"/>
      <c r="M100" s="1"/>
      <c r="N100" s="1"/>
      <c r="O100" s="1"/>
      <c r="P100" s="3"/>
      <c r="Q100" s="75"/>
      <c r="R100" s="1"/>
      <c r="S100" s="1"/>
      <c r="T100" s="79"/>
      <c r="U100" s="1"/>
      <c r="V100" s="1"/>
      <c r="W100" s="1"/>
      <c r="X100" s="1"/>
      <c r="Y100" s="1"/>
      <c r="Z100" s="1"/>
    </row>
    <row r="101" spans="1:26" ht="15.75" customHeight="1">
      <c r="A101" s="71">
        <v>3</v>
      </c>
      <c r="B101" s="72" t="str">
        <f>'Invite List'!F43</f>
        <v>Timothy Vitosh (SOU)</v>
      </c>
      <c r="C101" s="73">
        <f>'Ind ScoresXTeam'!M129</f>
        <v>58</v>
      </c>
      <c r="D101" s="71">
        <f>'Ind ScoresXTeam'!W129</f>
        <v>52</v>
      </c>
      <c r="E101" s="87">
        <f t="shared" si="12"/>
        <v>110</v>
      </c>
      <c r="F101" s="79"/>
      <c r="G101" s="1"/>
      <c r="H101" s="1"/>
      <c r="I101" s="1"/>
      <c r="J101" s="1"/>
      <c r="K101" s="1"/>
      <c r="L101" s="1"/>
      <c r="M101" s="1"/>
      <c r="N101" s="1"/>
      <c r="O101" s="1"/>
      <c r="P101" s="3"/>
      <c r="Q101" s="3"/>
      <c r="R101" s="1"/>
      <c r="S101" s="1"/>
      <c r="T101" s="79"/>
      <c r="U101" s="1"/>
      <c r="V101" s="1"/>
      <c r="W101" s="1"/>
      <c r="X101" s="1"/>
      <c r="Y101" s="1"/>
      <c r="Z101" s="1"/>
    </row>
    <row r="102" spans="1:26" ht="15.75" customHeight="1">
      <c r="A102" s="71">
        <v>4</v>
      </c>
      <c r="B102" s="72" t="str">
        <f>'Invite List'!F44</f>
        <v>Jason Arnold (SOU)</v>
      </c>
      <c r="C102" s="73">
        <f>'Ind ScoresXTeam'!M130</f>
        <v>57</v>
      </c>
      <c r="D102" s="71">
        <f>'Ind ScoresXTeam'!W130</f>
        <v>55</v>
      </c>
      <c r="E102" s="87">
        <f t="shared" si="12"/>
        <v>112</v>
      </c>
      <c r="F102" s="79"/>
      <c r="G102" s="1"/>
      <c r="H102" s="1"/>
      <c r="I102" s="1"/>
      <c r="J102" s="1"/>
      <c r="K102" s="1"/>
      <c r="L102" s="1"/>
      <c r="M102" s="1"/>
      <c r="N102" s="1"/>
      <c r="O102" s="1"/>
      <c r="P102" s="3"/>
      <c r="Q102" s="75"/>
      <c r="R102" s="1"/>
      <c r="S102" s="1"/>
      <c r="T102" s="79"/>
      <c r="U102" s="1"/>
      <c r="V102" s="1"/>
      <c r="W102" s="1"/>
      <c r="X102" s="1"/>
      <c r="Y102" s="1"/>
      <c r="Z102" s="1"/>
    </row>
    <row r="103" spans="1:26" ht="15.75" customHeight="1">
      <c r="A103" s="71">
        <v>5</v>
      </c>
      <c r="B103" s="72" t="str">
        <f>'Invite List'!F45</f>
        <v>Kaden Sutton (SOU)</v>
      </c>
      <c r="C103" s="73">
        <f>'Ind ScoresXTeam'!M131</f>
        <v>54</v>
      </c>
      <c r="D103" s="71">
        <f>'Ind ScoresXTeam'!W131</f>
        <v>1049</v>
      </c>
      <c r="E103" s="87">
        <f t="shared" si="12"/>
        <v>1103</v>
      </c>
      <c r="F103" s="79"/>
      <c r="G103" s="1"/>
      <c r="H103" s="1"/>
      <c r="I103" s="1"/>
      <c r="J103" s="1"/>
      <c r="K103" s="1"/>
      <c r="L103" s="1"/>
      <c r="M103" s="1"/>
      <c r="N103" s="1"/>
      <c r="O103" s="1"/>
      <c r="P103" s="3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68"/>
      <c r="B104" s="89" t="s">
        <v>265</v>
      </c>
      <c r="C104" s="68"/>
      <c r="D104" s="69"/>
      <c r="E104" s="83">
        <f>SUM(E99:E103)-MAX(E99:E103)</f>
        <v>427</v>
      </c>
      <c r="F104" s="79"/>
      <c r="G104" s="1"/>
      <c r="H104" s="1"/>
      <c r="I104" s="1"/>
      <c r="J104" s="1"/>
      <c r="K104" s="1"/>
      <c r="L104" s="1"/>
      <c r="M104" s="1"/>
      <c r="N104" s="1"/>
      <c r="O104" s="1"/>
      <c r="P104" s="3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3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65"/>
      <c r="B106" s="66" t="str">
        <f>'Invite List'!F47</f>
        <v>Syracuse</v>
      </c>
      <c r="C106" s="67" t="s">
        <v>262</v>
      </c>
      <c r="D106" s="67" t="s">
        <v>263</v>
      </c>
      <c r="E106" s="94" t="s">
        <v>213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3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71">
        <v>1</v>
      </c>
      <c r="B107" s="72" t="str">
        <f>'Invite List'!F48</f>
        <v>Logan Zoller (SYR)</v>
      </c>
      <c r="C107" s="73">
        <f>'Ind ScoresXTeam'!M137</f>
        <v>49</v>
      </c>
      <c r="D107" s="71">
        <f>'Ind ScoresXTeam'!W137</f>
        <v>46</v>
      </c>
      <c r="E107" s="87">
        <f t="shared" ref="E107:E111" si="13">SUM(C107:D107)</f>
        <v>95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3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71">
        <v>2</v>
      </c>
      <c r="B108" s="72" t="str">
        <f>'Invite List'!F49</f>
        <v>Gabriel Dilley (SYR)</v>
      </c>
      <c r="C108" s="73">
        <f>'Ind ScoresXTeam'!M138</f>
        <v>59</v>
      </c>
      <c r="D108" s="71">
        <f>'Ind ScoresXTeam'!W138</f>
        <v>56</v>
      </c>
      <c r="E108" s="87">
        <f t="shared" si="13"/>
        <v>115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3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71">
        <v>3</v>
      </c>
      <c r="B109" s="72" t="str">
        <f>'Invite List'!F50</f>
        <v>Robert Shanks (SYR)</v>
      </c>
      <c r="C109" s="73">
        <f>'Ind ScoresXTeam'!M139</f>
        <v>50</v>
      </c>
      <c r="D109" s="71">
        <f>'Ind ScoresXTeam'!W139</f>
        <v>45</v>
      </c>
      <c r="E109" s="87">
        <f t="shared" si="13"/>
        <v>95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3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71">
        <v>4</v>
      </c>
      <c r="B110" s="72" t="str">
        <f>'Invite List'!F51</f>
        <v>Cade Stephenson (SYR)</v>
      </c>
      <c r="C110" s="73">
        <f>'Ind ScoresXTeam'!M140</f>
        <v>49</v>
      </c>
      <c r="D110" s="71">
        <f>'Ind ScoresXTeam'!W140</f>
        <v>45</v>
      </c>
      <c r="E110" s="87">
        <f t="shared" si="13"/>
        <v>94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71">
        <v>5</v>
      </c>
      <c r="B111" s="72" t="str">
        <f>'Invite List'!F52</f>
        <v>Cody Damme (SYR)</v>
      </c>
      <c r="C111" s="73">
        <f>'Ind ScoresXTeam'!M141</f>
        <v>59</v>
      </c>
      <c r="D111" s="71">
        <f>'Ind ScoresXTeam'!W141</f>
        <v>56</v>
      </c>
      <c r="E111" s="87">
        <f t="shared" si="13"/>
        <v>115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68"/>
      <c r="B112" s="89" t="s">
        <v>265</v>
      </c>
      <c r="C112" s="68"/>
      <c r="D112" s="69"/>
      <c r="E112" s="83">
        <f>SUM(E107:E111)-MAX(E107:E111)</f>
        <v>399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3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3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65"/>
      <c r="B114" s="66" t="str">
        <f>'Invite List'!F54</f>
        <v>Yutan</v>
      </c>
      <c r="C114" s="67" t="s">
        <v>262</v>
      </c>
      <c r="D114" s="67" t="s">
        <v>263</v>
      </c>
      <c r="E114" s="94" t="s">
        <v>213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71">
        <v>1</v>
      </c>
      <c r="B115" s="72" t="str">
        <f>'Invite List'!F55</f>
        <v>Jake Richmond (Y)</v>
      </c>
      <c r="C115" s="73">
        <f>'Ind ScoresXTeam'!M147</f>
        <v>39</v>
      </c>
      <c r="D115" s="71">
        <f>'Ind ScoresXTeam'!W147</f>
        <v>41</v>
      </c>
      <c r="E115" s="87">
        <f t="shared" ref="E115:E119" si="14">SUM(C115:D115)</f>
        <v>80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71">
        <v>2</v>
      </c>
      <c r="B116" s="72" t="str">
        <f>'Invite List'!F56</f>
        <v>Jude Elgert (Y)</v>
      </c>
      <c r="C116" s="73">
        <f>'Ind ScoresXTeam'!M148</f>
        <v>40</v>
      </c>
      <c r="D116" s="71">
        <f>'Ind ScoresXTeam'!W148</f>
        <v>39</v>
      </c>
      <c r="E116" s="87">
        <f t="shared" si="14"/>
        <v>79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71">
        <v>3</v>
      </c>
      <c r="B117" s="72" t="str">
        <f>'Invite List'!F57</f>
        <v>Creek Kennedy (Y)</v>
      </c>
      <c r="C117" s="73">
        <f>'Ind ScoresXTeam'!M149</f>
        <v>46</v>
      </c>
      <c r="D117" s="71">
        <f>'Ind ScoresXTeam'!W149</f>
        <v>49</v>
      </c>
      <c r="E117" s="87">
        <f t="shared" si="14"/>
        <v>95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71">
        <v>4</v>
      </c>
      <c r="B118" s="72" t="str">
        <f>'Invite List'!F58</f>
        <v>Jack Edwards (Y)</v>
      </c>
      <c r="C118" s="73">
        <f>'Ind ScoresXTeam'!M150</f>
        <v>43</v>
      </c>
      <c r="D118" s="71">
        <f>'Ind ScoresXTeam'!W150</f>
        <v>47</v>
      </c>
      <c r="E118" s="87">
        <f t="shared" si="14"/>
        <v>90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3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71">
        <v>5</v>
      </c>
      <c r="B119" s="72" t="str">
        <f>'Invite List'!F59</f>
        <v>Benjamin Denly (Y)</v>
      </c>
      <c r="C119" s="73">
        <f>'Ind ScoresXTeam'!M151</f>
        <v>47</v>
      </c>
      <c r="D119" s="71">
        <f>'Ind ScoresXTeam'!W151</f>
        <v>47</v>
      </c>
      <c r="E119" s="87">
        <f t="shared" si="14"/>
        <v>94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68"/>
      <c r="B120" s="89" t="s">
        <v>265</v>
      </c>
      <c r="C120" s="68"/>
      <c r="D120" s="69"/>
      <c r="E120" s="83">
        <f>SUM(E115:E119)-MAX(E115:E119)</f>
        <v>343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3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3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3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3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3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3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3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3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3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3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3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3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3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3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3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3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3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3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3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3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3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3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3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3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3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3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3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3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3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3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3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3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3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3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3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3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3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3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3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3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3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3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3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3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3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3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3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3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3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3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3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3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3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3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3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3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3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3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3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3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3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3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3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3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3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3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3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3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3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3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3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3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3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3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3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3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3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3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3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3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3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3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3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3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3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3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3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3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3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3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3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3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3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3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3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3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3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3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3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3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3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3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3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3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3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3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3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3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3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3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3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3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3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3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3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3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3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3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3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3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3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3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3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3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3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3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3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3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3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3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3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3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3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3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3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3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3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3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3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3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3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3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3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3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3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3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3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3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3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3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3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3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3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3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3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3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3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3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3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3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3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3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3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3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3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3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3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3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3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3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3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3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3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3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3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3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3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3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3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3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3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3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3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3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3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3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3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3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3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3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3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3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3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3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3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3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3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3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3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3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3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3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3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3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3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3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3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3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3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3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3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3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3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3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3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3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3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3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3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3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3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3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3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3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3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3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3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3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3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3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3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3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3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3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3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3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3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3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3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3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3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3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3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3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3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3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3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3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3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3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3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3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3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3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3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3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3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3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3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3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3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3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3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3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3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3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3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3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3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3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3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3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3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3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3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3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3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3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3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3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3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3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3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3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3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3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3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3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3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3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3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3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3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3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3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3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3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3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3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3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3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3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3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3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3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3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3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3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3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3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3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3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3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3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3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3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3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3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3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3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3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3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3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3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3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3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3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3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3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3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3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3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3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3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3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3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3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3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3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3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3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3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3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3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3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3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3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3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3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3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3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3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3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3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3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3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3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3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3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3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3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3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3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3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3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3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3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3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3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3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3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3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3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3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3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3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3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3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3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3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3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3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3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3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3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3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3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3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3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3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3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3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3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3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3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3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3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3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3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3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3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3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3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3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3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3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3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3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3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3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3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3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3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3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3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3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3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3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3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3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3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3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3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3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3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3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3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3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3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3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3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3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3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3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3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3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3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3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3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3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3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3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3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3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3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3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3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3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3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3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3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3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3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3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3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3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3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3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3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3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3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3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3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3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3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3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3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3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3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3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3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3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3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3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3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3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3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3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3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3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3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3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3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3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3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3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3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3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3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3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3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3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3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3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3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3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3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3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3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3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3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3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3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3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3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3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3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3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3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3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3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3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3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3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3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3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3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3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3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3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3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3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3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3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3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3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3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3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3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3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3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3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3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3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3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3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3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3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3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3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3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3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3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3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3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3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3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3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3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3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3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3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3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3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3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3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3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3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3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3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3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3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3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3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3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3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3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3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3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3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3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3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3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3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3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3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3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3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3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3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3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3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3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3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3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3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3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3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3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3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3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3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3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3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3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3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3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3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3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3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3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3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3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3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3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3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3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3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3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3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3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3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3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3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3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3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3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3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3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3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3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3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3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3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3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3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3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3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3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3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3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3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3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3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3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3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3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3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3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3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3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3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3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3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3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3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3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3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3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3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3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3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3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3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3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3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3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3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3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3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3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3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3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3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3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3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3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3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3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3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3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3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3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3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3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3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3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3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3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3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3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3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3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3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3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3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3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3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3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3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3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3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3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3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3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3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3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3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3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3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3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3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3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3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3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3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3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3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3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3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3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3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3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3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3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3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3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3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3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3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3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3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3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3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3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3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3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3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3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3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3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3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3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3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3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3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3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3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3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3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3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3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3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3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3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3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3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3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3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3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3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3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3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3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3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3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3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3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3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3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3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3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3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3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3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3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3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3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3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3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3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3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3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3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3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3"/>
      <c r="Q910" s="1"/>
      <c r="R910" s="1"/>
      <c r="S910" s="1"/>
      <c r="T910" s="1"/>
      <c r="U910" s="1"/>
      <c r="V910" s="1"/>
      <c r="W910" s="1"/>
      <c r="X910" s="1"/>
      <c r="Y910" s="1"/>
      <c r="Z910" s="1"/>
    </row>
  </sheetData>
  <printOptions horizontalCentered="1"/>
  <pageMargins left="0.31" right="0.33" top="0.47" bottom="0.5" header="0" footer="0"/>
  <pageSetup orientation="portrait"/>
  <headerFooter>
    <oddFooter>&amp;L&amp;D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0.109375" defaultRowHeight="15" customHeight="1"/>
  <cols>
    <col min="1" max="1" width="8.6640625" customWidth="1"/>
    <col min="2" max="2" width="21.6640625" customWidth="1"/>
    <col min="3" max="26" width="9.6640625" customWidth="1"/>
  </cols>
  <sheetData>
    <row r="1" spans="1:26" ht="23.25">
      <c r="A1" s="43" t="s">
        <v>267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>
      <c r="A3" s="44" t="s">
        <v>268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>
      <c r="A4" s="44"/>
      <c r="B4" s="1"/>
      <c r="C4" s="1"/>
      <c r="D4" s="47" t="s">
        <v>269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>
      <c r="A5" s="96" t="s">
        <v>270</v>
      </c>
      <c r="B5" s="56" t="s">
        <v>271</v>
      </c>
      <c r="C5" s="97" t="s">
        <v>94</v>
      </c>
      <c r="D5" s="97" t="s">
        <v>272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3">
        <v>1</v>
      </c>
      <c r="B7" s="98" t="str">
        <f>'Ind ScoresXTeam'!$D$15</f>
        <v>Centennial</v>
      </c>
      <c r="C7" s="1">
        <f>'Ind ScoresXTeam'!$Y$23</f>
        <v>400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3">
        <f>$A$7+1</f>
        <v>2</v>
      </c>
      <c r="B8" s="1" t="str">
        <f>'Ind ScoresXTeam'!$D$25</f>
        <v>Elmwood-Murdock</v>
      </c>
      <c r="C8" s="1">
        <f>'Ind ScoresXTeam'!$Y$33</f>
        <v>386</v>
      </c>
      <c r="D8" s="1">
        <f>$C$7-$C$8</f>
        <v>14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3">
        <f>$A$8+1</f>
        <v>3</v>
      </c>
      <c r="B9" s="1" t="str">
        <f>'Ind ScoresXTeam'!$D$35</f>
        <v>Fairbury</v>
      </c>
      <c r="C9" s="1">
        <f>'Ind ScoresXTeam'!$Y$43</f>
        <v>409</v>
      </c>
      <c r="D9" s="1">
        <f>$C$7-$C$9</f>
        <v>-9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3">
        <f>$A$9+1</f>
        <v>4</v>
      </c>
      <c r="B10" s="1" t="str">
        <f>'Ind ScoresXTeam'!$D$45</f>
        <v>Falls City</v>
      </c>
      <c r="C10" s="1">
        <f>'Ind ScoresXTeam'!$Y$53</f>
        <v>420</v>
      </c>
      <c r="D10" s="1">
        <f>$C$7-$C$10</f>
        <v>-20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3">
        <f>$A$10+1</f>
        <v>5</v>
      </c>
      <c r="B11" s="1" t="str">
        <f>'Ind ScoresXTeam'!$D$55</f>
        <v>Fillmore Central</v>
      </c>
      <c r="C11" s="1">
        <f>'Ind ScoresXTeam'!$Y$63</f>
        <v>370</v>
      </c>
      <c r="D11" s="1">
        <f>$C$7-$C$11</f>
        <v>30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3">
        <f>$A$11+1</f>
        <v>6</v>
      </c>
      <c r="B12" s="1" t="str">
        <f>'Ind ScoresXTeam'!$D$75</f>
        <v>JCC</v>
      </c>
      <c r="C12" s="1">
        <f>'Ind ScoresXTeam'!$Y$83</f>
        <v>479</v>
      </c>
      <c r="D12" s="1">
        <f>$C$7-$C$12</f>
        <v>-79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3">
        <f>$A$12+1</f>
        <v>7</v>
      </c>
      <c r="B13" s="1" t="str">
        <f>'Ind ScoresXTeam'!$D$85</f>
        <v>Lincoln Christian</v>
      </c>
      <c r="C13" s="1">
        <f>'Ind ScoresXTeam'!$Y$93</f>
        <v>375</v>
      </c>
      <c r="D13" s="1">
        <f>$C$7-$C$13</f>
        <v>25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3">
        <f>$A$13+1</f>
        <v>8</v>
      </c>
      <c r="B14" s="1" t="e">
        <f>'Ind ScoresXTeam'!#REF!</f>
        <v>#REF!</v>
      </c>
      <c r="C14" s="1" t="e">
        <f>'Ind ScoresXTeam'!#REF!</f>
        <v>#REF!</v>
      </c>
      <c r="D14" s="1" t="e">
        <f>$C$7-$C$14</f>
        <v>#REF!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3">
        <f>$A$14+1</f>
        <v>9</v>
      </c>
      <c r="B15" s="1" t="str">
        <f>'Ind ScoresXTeam'!$D$95</f>
        <v>Lincoln Lutheran</v>
      </c>
      <c r="C15" s="1">
        <f>'Ind ScoresXTeam'!$Y$103</f>
        <v>340</v>
      </c>
      <c r="D15" s="1">
        <f>$C$7-$C$15</f>
        <v>60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>
      <c r="A16" s="3">
        <f>$A$15+1</f>
        <v>10</v>
      </c>
      <c r="B16" s="16" t="str">
        <f>'Ind ScoresXTeam'!$D$105</f>
        <v>Milford</v>
      </c>
      <c r="C16" s="1">
        <f>'Ind ScoresXTeam'!$Y$113</f>
        <v>352</v>
      </c>
      <c r="D16" s="1">
        <f>$C$7-$C$16</f>
        <v>48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>
      <c r="A17" s="3">
        <f>$A$16+1</f>
        <v>11</v>
      </c>
      <c r="B17" s="16" t="e">
        <f>'Ind ScoresXTeam'!#REF!</f>
        <v>#REF!</v>
      </c>
      <c r="C17" s="1" t="e">
        <f>'Ind ScoresXTeam'!#REF!</f>
        <v>#REF!</v>
      </c>
      <c r="D17" s="1" t="e">
        <f>$C$7-$C$17</f>
        <v>#REF!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3">
        <f>$A$17+1</f>
        <v>12</v>
      </c>
      <c r="B18" s="1" t="str">
        <f>'Ind ScoresXTeam'!$D$115</f>
        <v>Palmyra</v>
      </c>
      <c r="C18" s="1">
        <f>'Ind ScoresXTeam'!$Y$123</f>
        <v>437</v>
      </c>
      <c r="D18" s="1">
        <f>$C$7-$C$18</f>
        <v>-37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3">
        <f>$A$18+1</f>
        <v>13</v>
      </c>
      <c r="B19" s="1" t="e">
        <f t="shared" ref="B19:C19" si="0">#REF!</f>
        <v>#REF!</v>
      </c>
      <c r="C19" s="1" t="e">
        <f t="shared" si="0"/>
        <v>#REF!</v>
      </c>
      <c r="D19" s="1" t="e">
        <f>$C$7-$C$19</f>
        <v>#REF!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.25" right="0.25" top="0.8" bottom="0.5" header="0" footer="0"/>
  <pageSetup scale="112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10.109375" defaultRowHeight="15" customHeight="1"/>
  <cols>
    <col min="1" max="1" width="17.21875" customWidth="1"/>
    <col min="2" max="2" width="15.6640625" customWidth="1"/>
    <col min="3" max="3" width="23.6640625" customWidth="1"/>
    <col min="4" max="26" width="9.6640625" customWidth="1"/>
  </cols>
  <sheetData>
    <row r="1" spans="1:26">
      <c r="A1" s="99" t="s">
        <v>95</v>
      </c>
      <c r="B1" s="99" t="s">
        <v>94</v>
      </c>
      <c r="C1" s="99" t="s">
        <v>273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>
        <v>75</v>
      </c>
      <c r="Y1" s="1"/>
      <c r="Z1" s="1"/>
    </row>
    <row r="2" spans="1:26">
      <c r="A2" s="100" t="str">
        <f>'Team Summary'!B74</f>
        <v>Lincoln Lutheran</v>
      </c>
      <c r="B2" s="100">
        <f>'Team Summary'!E80</f>
        <v>340</v>
      </c>
      <c r="C2" s="100">
        <f t="shared" ref="C2:C16" si="0">RANK(B2,$B$2:$B$16,1)</f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>
        <v>88</v>
      </c>
      <c r="Y2" s="1"/>
      <c r="Z2" s="1"/>
    </row>
    <row r="3" spans="1:26">
      <c r="A3" s="101" t="s">
        <v>79</v>
      </c>
      <c r="B3" s="100">
        <f>'Team Summary'!E120</f>
        <v>343</v>
      </c>
      <c r="C3" s="100">
        <f t="shared" si="0"/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02"/>
      <c r="S3" s="1"/>
      <c r="T3" s="1"/>
      <c r="U3" s="1"/>
      <c r="V3" s="1"/>
      <c r="W3" s="1"/>
      <c r="X3" s="1">
        <v>86</v>
      </c>
      <c r="Y3" s="1"/>
      <c r="Z3" s="1"/>
    </row>
    <row r="4" spans="1:26">
      <c r="A4" s="100" t="str">
        <f>'Team Summary'!B82</f>
        <v>Milford</v>
      </c>
      <c r="B4" s="100">
        <f>'Team Summary'!E88</f>
        <v>352</v>
      </c>
      <c r="C4" s="100">
        <f t="shared" si="0"/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02"/>
      <c r="W4" s="1"/>
      <c r="X4" s="1">
        <v>89</v>
      </c>
      <c r="Y4" s="1"/>
      <c r="Z4" s="1"/>
    </row>
    <row r="5" spans="1:26">
      <c r="A5" s="1" t="str">
        <f>'Team Summary'!B42</f>
        <v>Fillmore Central</v>
      </c>
      <c r="B5" s="1">
        <f>'Team Summary'!E48</f>
        <v>370</v>
      </c>
      <c r="C5" s="1">
        <f t="shared" si="0"/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02"/>
      <c r="W5" s="1"/>
      <c r="X5" s="1">
        <v>88</v>
      </c>
      <c r="Y5" s="1"/>
      <c r="Z5" s="1"/>
    </row>
    <row r="6" spans="1:26">
      <c r="A6" s="1" t="str">
        <f>'Team Summary'!B66</f>
        <v>Lincoln Christian</v>
      </c>
      <c r="B6" s="1">
        <f>'Team Summary'!E72</f>
        <v>375</v>
      </c>
      <c r="C6" s="1">
        <f t="shared" si="0"/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00"/>
      <c r="U6" s="1"/>
      <c r="V6" s="1"/>
      <c r="W6" s="1"/>
      <c r="X6" s="1">
        <v>87</v>
      </c>
      <c r="Y6" s="1"/>
      <c r="Z6" s="1"/>
    </row>
    <row r="7" spans="1:26">
      <c r="A7" s="1" t="str">
        <f>'Team Summary'!B18</f>
        <v>Elmwood-Murdock</v>
      </c>
      <c r="B7" s="1">
        <f>'Team Summary'!E24</f>
        <v>386</v>
      </c>
      <c r="C7" s="1">
        <f t="shared" si="0"/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00"/>
      <c r="S7" s="1"/>
      <c r="T7" s="1"/>
      <c r="U7" s="1"/>
      <c r="V7" s="1"/>
      <c r="W7" s="1"/>
      <c r="X7" s="1">
        <v>80</v>
      </c>
      <c r="Y7" s="1"/>
      <c r="Z7" s="1"/>
    </row>
    <row r="8" spans="1:26">
      <c r="A8" s="1" t="str">
        <f>'Team Summary'!B106</f>
        <v>Syracuse</v>
      </c>
      <c r="B8" s="1">
        <f>'Team Summary'!E112</f>
        <v>399</v>
      </c>
      <c r="C8" s="1">
        <f t="shared" si="0"/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02"/>
      <c r="U8" s="1"/>
      <c r="V8" s="100"/>
      <c r="W8" s="1"/>
      <c r="X8" s="1">
        <v>85</v>
      </c>
      <c r="Y8" s="1"/>
      <c r="Z8" s="1"/>
    </row>
    <row r="9" spans="1:26">
      <c r="A9" s="1" t="str">
        <f>'Team Summary'!B10</f>
        <v>Centennial</v>
      </c>
      <c r="B9" s="1">
        <f>'Team Summary'!E16</f>
        <v>400</v>
      </c>
      <c r="C9" s="1">
        <f t="shared" si="0"/>
        <v>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>
        <v>87</v>
      </c>
      <c r="Y9" s="1"/>
      <c r="Z9" s="1"/>
    </row>
    <row r="10" spans="1:26">
      <c r="A10" s="1" t="str">
        <f>'Team Summary'!B26</f>
        <v>Fairbury</v>
      </c>
      <c r="B10" s="1">
        <f>'Team Summary'!E32</f>
        <v>409</v>
      </c>
      <c r="C10" s="1">
        <f t="shared" si="0"/>
        <v>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00"/>
      <c r="W10" s="1"/>
      <c r="X10" s="1">
        <v>84</v>
      </c>
      <c r="Y10" s="1"/>
      <c r="Z10" s="1"/>
    </row>
    <row r="11" spans="1:26">
      <c r="A11" s="1" t="str">
        <f>'Team Summary'!B34</f>
        <v>Falls City</v>
      </c>
      <c r="B11" s="1">
        <f>'Team Summary'!E40</f>
        <v>420</v>
      </c>
      <c r="C11" s="1">
        <f t="shared" si="0"/>
        <v>10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02"/>
      <c r="W11" s="1"/>
      <c r="X11" s="1">
        <v>93</v>
      </c>
      <c r="Y11" s="1"/>
      <c r="Z11" s="1"/>
    </row>
    <row r="12" spans="1:26">
      <c r="A12" s="1" t="str">
        <f>'Team Summary'!B98</f>
        <v>Southern/Diller-Odell</v>
      </c>
      <c r="B12" s="1">
        <f>'Team Summary'!E104</f>
        <v>427</v>
      </c>
      <c r="C12" s="1">
        <f t="shared" si="0"/>
        <v>11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>
        <v>89</v>
      </c>
      <c r="Y12" s="1"/>
      <c r="Z12" s="1"/>
    </row>
    <row r="13" spans="1:26">
      <c r="A13" s="1" t="str">
        <f>'Team Summary'!B90</f>
        <v>Palmyra</v>
      </c>
      <c r="B13" s="1">
        <f>'Team Summary'!E96</f>
        <v>437</v>
      </c>
      <c r="C13" s="1">
        <f t="shared" si="0"/>
        <v>12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>
        <v>92</v>
      </c>
      <c r="Y13" s="1"/>
      <c r="Z13" s="1"/>
    </row>
    <row r="14" spans="1:26">
      <c r="A14" s="1" t="str">
        <f>'Team Summary'!B58</f>
        <v>JCC</v>
      </c>
      <c r="B14" s="1">
        <f>'Team Summary'!E64</f>
        <v>479</v>
      </c>
      <c r="C14" s="1">
        <f t="shared" si="0"/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00"/>
      <c r="W14" s="1"/>
      <c r="X14" s="1">
        <v>84</v>
      </c>
      <c r="Y14" s="1"/>
      <c r="Z14" s="1"/>
    </row>
    <row r="15" spans="1:26">
      <c r="A15" s="1" t="str">
        <f>'Team Summary'!B2</f>
        <v>Bishop Neumann</v>
      </c>
      <c r="B15" s="1">
        <f>'Team Summary'!E8</f>
        <v>487</v>
      </c>
      <c r="C15" s="1">
        <f t="shared" si="0"/>
        <v>14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>
        <v>75</v>
      </c>
      <c r="Y15" s="1"/>
      <c r="Z15" s="1"/>
    </row>
    <row r="16" spans="1:26">
      <c r="A16" s="1" t="str">
        <f>'Team Summary'!B50</f>
        <v>HTRS</v>
      </c>
      <c r="B16" s="1">
        <f>'Team Summary'!E56</f>
        <v>2385</v>
      </c>
      <c r="C16" s="1">
        <f t="shared" si="0"/>
        <v>15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>
        <v>94</v>
      </c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>
        <v>94</v>
      </c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>
        <v>94</v>
      </c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>
        <v>95</v>
      </c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>
        <v>95</v>
      </c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>
        <v>95</v>
      </c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>
        <v>96</v>
      </c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>
        <v>97</v>
      </c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>
        <v>97</v>
      </c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>
        <v>98</v>
      </c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>
        <v>99</v>
      </c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>
        <v>99</v>
      </c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>
        <v>100</v>
      </c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>
        <v>100</v>
      </c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>
        <v>100</v>
      </c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>
        <v>101</v>
      </c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>
        <v>101</v>
      </c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>
        <v>101</v>
      </c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>
        <v>102</v>
      </c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>
        <v>102</v>
      </c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>
        <v>103</v>
      </c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>
        <v>104</v>
      </c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>
        <v>104</v>
      </c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>
        <v>105</v>
      </c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>
        <v>105</v>
      </c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>
        <v>105</v>
      </c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>
        <v>107</v>
      </c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>
        <v>107</v>
      </c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>
        <v>108</v>
      </c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>
        <v>108</v>
      </c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>
        <v>108</v>
      </c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>
        <v>109</v>
      </c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>
        <v>109</v>
      </c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>
        <v>109</v>
      </c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>
        <v>111</v>
      </c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>
        <v>112</v>
      </c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>
        <v>114</v>
      </c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>
        <v>114</v>
      </c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>
        <v>115</v>
      </c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>
        <v>117</v>
      </c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>
        <v>117</v>
      </c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>
        <v>118</v>
      </c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>
        <v>120</v>
      </c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>
        <v>120</v>
      </c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>
        <v>120</v>
      </c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>
        <v>121</v>
      </c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>
        <v>123</v>
      </c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>
        <v>125</v>
      </c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>
        <v>125</v>
      </c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>
        <v>126</v>
      </c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>
        <v>127</v>
      </c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>
        <v>128</v>
      </c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>
        <v>133</v>
      </c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>
        <v>149</v>
      </c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>
        <v>164</v>
      </c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>
        <v>182</v>
      </c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>
        <f>+W72+M72</f>
        <v>0</v>
      </c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9"/>
  <sheetViews>
    <sheetView workbookViewId="0">
      <pane ySplit="1" topLeftCell="A2" activePane="bottomLeft" state="frozen"/>
      <selection pane="bottomLeft" activeCell="B3" sqref="B3"/>
    </sheetView>
  </sheetViews>
  <sheetFormatPr defaultColWidth="10.109375" defaultRowHeight="15" customHeight="1"/>
  <cols>
    <col min="1" max="1" width="22.44140625" customWidth="1"/>
    <col min="2" max="26" width="8.44140625" customWidth="1"/>
  </cols>
  <sheetData>
    <row r="1" spans="1:4">
      <c r="A1" s="103" t="s">
        <v>92</v>
      </c>
      <c r="B1" s="103" t="s">
        <v>94</v>
      </c>
      <c r="C1" s="103" t="s">
        <v>273</v>
      </c>
    </row>
    <row r="2" spans="1:4">
      <c r="A2" s="104" t="str">
        <f>'Team Summary'!B91</f>
        <v>Noah Carpenter (P)</v>
      </c>
      <c r="B2" s="104">
        <f>'Team Summary'!E91</f>
        <v>73</v>
      </c>
      <c r="C2" s="104">
        <f t="shared" ref="C2:C76" si="0">RANK(B2,$B$2:$B$76,1)</f>
        <v>1</v>
      </c>
      <c r="D2" s="105">
        <v>1</v>
      </c>
    </row>
    <row r="3" spans="1:4">
      <c r="A3" s="104" t="str">
        <f>'Team Summary'!B43</f>
        <v>Alexander Schademann (FIC)</v>
      </c>
      <c r="B3" s="104">
        <f>'Team Summary'!E43</f>
        <v>73</v>
      </c>
      <c r="C3" s="104">
        <f t="shared" si="0"/>
        <v>1</v>
      </c>
      <c r="D3" s="105">
        <v>2</v>
      </c>
    </row>
    <row r="4" spans="1:4">
      <c r="A4" s="104" t="str">
        <f>'Team Summary'!B84</f>
        <v>Colton Hauder (M)</v>
      </c>
      <c r="B4" s="104">
        <f>'Team Summary'!E84</f>
        <v>75</v>
      </c>
      <c r="C4" s="104">
        <f t="shared" si="0"/>
        <v>3</v>
      </c>
      <c r="D4" s="106"/>
    </row>
    <row r="5" spans="1:4">
      <c r="A5" s="104" t="str">
        <f>'Team Summary'!B3</f>
        <v>Steven Sladky (BN)</v>
      </c>
      <c r="B5" s="104">
        <f>'Team Summary'!E3</f>
        <v>79</v>
      </c>
      <c r="C5" s="104">
        <f t="shared" si="0"/>
        <v>4</v>
      </c>
      <c r="D5" s="105">
        <v>4</v>
      </c>
    </row>
    <row r="6" spans="1:4">
      <c r="A6" s="106" t="str">
        <f>'Team Summary'!B116</f>
        <v>Jude Elgert (Y)</v>
      </c>
      <c r="B6" s="106">
        <f>'Team Summary'!E116</f>
        <v>79</v>
      </c>
      <c r="C6" s="104">
        <f t="shared" si="0"/>
        <v>4</v>
      </c>
      <c r="D6" s="105">
        <v>5</v>
      </c>
    </row>
    <row r="7" spans="1:4">
      <c r="A7" s="106" t="str">
        <f>'Team Summary'!B115</f>
        <v>Jake Richmond (Y)</v>
      </c>
      <c r="B7" s="106">
        <f>'Team Summary'!E115</f>
        <v>80</v>
      </c>
      <c r="C7" s="104">
        <f t="shared" si="0"/>
        <v>6</v>
      </c>
      <c r="D7" s="105">
        <v>7</v>
      </c>
    </row>
    <row r="8" spans="1:4">
      <c r="A8" s="104" t="str">
        <f>'Team Summary'!B67</f>
        <v>Isaiah Nunnally (LC)</v>
      </c>
      <c r="B8" s="104">
        <f>'Team Summary'!E67</f>
        <v>80</v>
      </c>
      <c r="C8" s="104">
        <f t="shared" si="0"/>
        <v>6</v>
      </c>
      <c r="D8" s="105">
        <v>6</v>
      </c>
    </row>
    <row r="9" spans="1:4">
      <c r="A9" s="104" t="str">
        <f>'Team Summary'!B76</f>
        <v>Ethan Ringler (LL)</v>
      </c>
      <c r="B9" s="104">
        <f>'Team Summary'!E76</f>
        <v>81</v>
      </c>
      <c r="C9" s="104">
        <f t="shared" si="0"/>
        <v>8</v>
      </c>
      <c r="D9" s="106"/>
    </row>
    <row r="10" spans="1:4">
      <c r="A10" s="104" t="str">
        <f>'Team Summary'!B75</f>
        <v>Maxwell Bartels (LL)</v>
      </c>
      <c r="B10" s="104">
        <f>'Team Summary'!E75</f>
        <v>82</v>
      </c>
      <c r="C10" s="104">
        <f t="shared" si="0"/>
        <v>9</v>
      </c>
      <c r="D10" s="106"/>
    </row>
    <row r="11" spans="1:4">
      <c r="A11" s="104" t="str">
        <f>'Team Summary'!B19</f>
        <v>Nathan Lockman (EM)</v>
      </c>
      <c r="B11" s="104">
        <f>'Team Summary'!E19</f>
        <v>84</v>
      </c>
      <c r="C11" s="104">
        <f t="shared" si="0"/>
        <v>10</v>
      </c>
      <c r="D11" s="106"/>
    </row>
    <row r="12" spans="1:4">
      <c r="A12" s="38" t="str">
        <f>'Team Summary'!B83</f>
        <v>Cole Toovey (M)</v>
      </c>
      <c r="B12" s="38">
        <f>'Team Summary'!E83</f>
        <v>85</v>
      </c>
      <c r="C12" s="38">
        <f t="shared" si="0"/>
        <v>11</v>
      </c>
    </row>
    <row r="13" spans="1:4">
      <c r="A13" s="38" t="str">
        <f>'Team Summary'!B77</f>
        <v>Logan DeBoer (LL)</v>
      </c>
      <c r="B13" s="38">
        <f>'Team Summary'!E77</f>
        <v>87</v>
      </c>
      <c r="C13" s="38">
        <f t="shared" si="0"/>
        <v>12</v>
      </c>
    </row>
    <row r="14" spans="1:4">
      <c r="A14" s="38" t="str">
        <f>'Team Summary'!B12</f>
        <v>Alex Hirschfeld (C)</v>
      </c>
      <c r="B14" s="38">
        <f>'Team Summary'!E12</f>
        <v>87</v>
      </c>
      <c r="C14" s="38">
        <f t="shared" si="0"/>
        <v>12</v>
      </c>
    </row>
    <row r="15" spans="1:4">
      <c r="A15" s="38" t="str">
        <f>'Team Summary'!B68</f>
        <v>Alex Beeman (LC)</v>
      </c>
      <c r="B15" s="38">
        <f>'Team Summary'!E68</f>
        <v>88</v>
      </c>
      <c r="C15" s="38">
        <f t="shared" si="0"/>
        <v>14</v>
      </c>
    </row>
    <row r="16" spans="1:4">
      <c r="A16" s="38" t="str">
        <f>'Team Summary'!B13</f>
        <v>Samuel Ehlers (C)</v>
      </c>
      <c r="B16" s="38">
        <f>'Team Summary'!E13</f>
        <v>89</v>
      </c>
      <c r="C16" s="38">
        <f t="shared" si="0"/>
        <v>15</v>
      </c>
    </row>
    <row r="17" spans="1:3">
      <c r="A17" s="38" t="str">
        <f>'Team Summary'!B51</f>
        <v>Carson Refsdal (HTRS)</v>
      </c>
      <c r="B17" s="38">
        <f>'Team Summary'!E51</f>
        <v>90</v>
      </c>
      <c r="C17" s="38">
        <f t="shared" si="0"/>
        <v>16</v>
      </c>
    </row>
    <row r="18" spans="1:3">
      <c r="A18" s="38" t="str">
        <f>'Team Summary'!B78</f>
        <v>Jason Steider (LL)</v>
      </c>
      <c r="B18" s="38">
        <f>'Team Summary'!E78</f>
        <v>90</v>
      </c>
      <c r="C18" s="38">
        <f t="shared" si="0"/>
        <v>16</v>
      </c>
    </row>
    <row r="19" spans="1:3">
      <c r="A19" s="38" t="str">
        <f>'Team Summary'!B85</f>
        <v>Maddox Baack (M)</v>
      </c>
      <c r="B19" s="38">
        <f>'Team Summary'!E85</f>
        <v>90</v>
      </c>
      <c r="C19" s="38">
        <f t="shared" si="0"/>
        <v>16</v>
      </c>
    </row>
    <row r="20" spans="1:3" ht="15.75" customHeight="1">
      <c r="A20" s="107" t="str">
        <f>'Team Summary'!B118</f>
        <v>Jack Edwards (Y)</v>
      </c>
      <c r="B20" s="107">
        <f>'Team Summary'!E118</f>
        <v>90</v>
      </c>
      <c r="C20" s="38">
        <f t="shared" si="0"/>
        <v>16</v>
      </c>
    </row>
    <row r="21" spans="1:3" ht="15.75" customHeight="1">
      <c r="A21" s="38" t="str">
        <f>'Team Summary'!B27</f>
        <v>Jackson Martin (FB)</v>
      </c>
      <c r="B21" s="38">
        <f>'Team Summary'!E27</f>
        <v>92</v>
      </c>
      <c r="C21" s="38">
        <f t="shared" si="0"/>
        <v>20</v>
      </c>
    </row>
    <row r="22" spans="1:3" ht="15.75" customHeight="1">
      <c r="A22" s="107" t="str">
        <f>'Team Summary'!B119</f>
        <v>Benjamin Denly (Y)</v>
      </c>
      <c r="B22" s="107">
        <f>'Team Summary'!E119</f>
        <v>94</v>
      </c>
      <c r="C22" s="38">
        <f t="shared" si="0"/>
        <v>21</v>
      </c>
    </row>
    <row r="23" spans="1:3" ht="15.75" customHeight="1">
      <c r="A23" s="107" t="str">
        <f>'Team Summary'!B110</f>
        <v>Cade Stephenson (SYR)</v>
      </c>
      <c r="B23" s="107">
        <f>'Team Summary'!E110</f>
        <v>94</v>
      </c>
      <c r="C23" s="38">
        <f t="shared" si="0"/>
        <v>21</v>
      </c>
    </row>
    <row r="24" spans="1:3" ht="15.75" customHeight="1">
      <c r="A24" s="107" t="str">
        <f>'Team Summary'!B107</f>
        <v>Logan Zoller (SYR)</v>
      </c>
      <c r="B24" s="107">
        <f>'Team Summary'!E107</f>
        <v>95</v>
      </c>
      <c r="C24" s="38">
        <f t="shared" si="0"/>
        <v>23</v>
      </c>
    </row>
    <row r="25" spans="1:3" ht="15.75" customHeight="1">
      <c r="A25" s="107" t="str">
        <f>'Team Summary'!B117</f>
        <v>Creek Kennedy (Y)</v>
      </c>
      <c r="B25" s="107">
        <f>'Team Summary'!E117</f>
        <v>95</v>
      </c>
      <c r="C25" s="38">
        <f t="shared" si="0"/>
        <v>23</v>
      </c>
    </row>
    <row r="26" spans="1:3" ht="15.75" customHeight="1">
      <c r="A26" s="107" t="str">
        <f>'Team Summary'!B109</f>
        <v>Robert Shanks (SYR)</v>
      </c>
      <c r="B26" s="107">
        <f>'Team Summary'!E109</f>
        <v>95</v>
      </c>
      <c r="C26" s="38">
        <f t="shared" si="0"/>
        <v>23</v>
      </c>
    </row>
    <row r="27" spans="1:3" ht="15.75" customHeight="1">
      <c r="A27" s="38" t="str">
        <f>'Team Summary'!B45</f>
        <v>Travis Meyer (FIC)</v>
      </c>
      <c r="B27" s="38">
        <f>'Team Summary'!E45</f>
        <v>95</v>
      </c>
      <c r="C27" s="38">
        <f t="shared" si="0"/>
        <v>23</v>
      </c>
    </row>
    <row r="28" spans="1:3" ht="15.75" customHeight="1">
      <c r="A28" s="38" t="str">
        <f>'Team Summary'!B20</f>
        <v>Easton Miller (EM)</v>
      </c>
      <c r="B28" s="38">
        <f>'Team Summary'!E20</f>
        <v>96</v>
      </c>
      <c r="C28" s="38">
        <f t="shared" si="0"/>
        <v>27</v>
      </c>
    </row>
    <row r="29" spans="1:3" ht="15.75" customHeight="1">
      <c r="A29" s="38" t="str">
        <f>'Team Summary'!B11</f>
        <v>Lance Haberman (C)</v>
      </c>
      <c r="B29" s="38">
        <f>'Team Summary'!E11</f>
        <v>99</v>
      </c>
      <c r="C29" s="38">
        <f t="shared" si="0"/>
        <v>28</v>
      </c>
    </row>
    <row r="30" spans="1:3" ht="15.75" customHeight="1">
      <c r="A30" s="38" t="str">
        <f>'Team Summary'!B22</f>
        <v>Jetson Junker (EM)</v>
      </c>
      <c r="B30" s="38">
        <f>'Team Summary'!E22</f>
        <v>99</v>
      </c>
      <c r="C30" s="38">
        <f t="shared" si="0"/>
        <v>28</v>
      </c>
    </row>
    <row r="31" spans="1:3" ht="15.75" customHeight="1">
      <c r="A31" s="38" t="str">
        <f>'Team Summary'!B36</f>
        <v>Rayce Farmer (FAC)</v>
      </c>
      <c r="B31" s="38">
        <f>'Team Summary'!E36</f>
        <v>101</v>
      </c>
      <c r="C31" s="38">
        <f t="shared" si="0"/>
        <v>30</v>
      </c>
    </row>
    <row r="32" spans="1:3" ht="15.75" customHeight="1">
      <c r="A32" s="38" t="str">
        <f>'Team Summary'!B46</f>
        <v>Kellan Wusk (FIC)</v>
      </c>
      <c r="B32" s="38">
        <f>'Team Summary'!E46</f>
        <v>101</v>
      </c>
      <c r="C32" s="38">
        <f t="shared" si="0"/>
        <v>30</v>
      </c>
    </row>
    <row r="33" spans="1:3" ht="15.75" customHeight="1">
      <c r="A33" s="38" t="str">
        <f>'Team Summary'!B44</f>
        <v>Aiden Trowbridge (FIC)</v>
      </c>
      <c r="B33" s="38">
        <f>'Team Summary'!E44</f>
        <v>101</v>
      </c>
      <c r="C33" s="38">
        <f t="shared" si="0"/>
        <v>30</v>
      </c>
    </row>
    <row r="34" spans="1:3" ht="15.75" customHeight="1">
      <c r="A34" s="38" t="str">
        <f>'Team Summary'!B47</f>
        <v>Tyler Cumpston (FIC)</v>
      </c>
      <c r="B34" s="38">
        <f>'Team Summary'!E47</f>
        <v>102</v>
      </c>
      <c r="C34" s="38">
        <f t="shared" si="0"/>
        <v>33</v>
      </c>
    </row>
    <row r="35" spans="1:3" ht="15.75" customHeight="1">
      <c r="A35" s="38" t="str">
        <f>'Team Summary'!B99</f>
        <v>Cooper Ebeling (SOU)</v>
      </c>
      <c r="B35" s="38">
        <f>'Team Summary'!E99</f>
        <v>102</v>
      </c>
      <c r="C35" s="38">
        <f t="shared" si="0"/>
        <v>33</v>
      </c>
    </row>
    <row r="36" spans="1:3" ht="15.75" customHeight="1">
      <c r="A36" s="38" t="str">
        <f>'Team Summary'!B87</f>
        <v>Dylan Kroese (M)</v>
      </c>
      <c r="B36" s="38">
        <f>'Team Summary'!E87</f>
        <v>102</v>
      </c>
      <c r="C36" s="38">
        <f t="shared" si="0"/>
        <v>33</v>
      </c>
    </row>
    <row r="37" spans="1:3" ht="15.75" customHeight="1">
      <c r="A37" s="38" t="str">
        <f>'Team Summary'!B39</f>
        <v>Elyse Poppe (FAC)</v>
      </c>
      <c r="B37" s="38">
        <f>'Team Summary'!E39</f>
        <v>103</v>
      </c>
      <c r="C37" s="38">
        <f t="shared" si="0"/>
        <v>36</v>
      </c>
    </row>
    <row r="38" spans="1:3" ht="15.75" customHeight="1">
      <c r="A38" s="38" t="str">
        <f>'Team Summary'!B69</f>
        <v>Cade Marshbanks (LC)</v>
      </c>
      <c r="B38" s="38">
        <f>'Team Summary'!E69</f>
        <v>103</v>
      </c>
      <c r="C38" s="38">
        <f t="shared" si="0"/>
        <v>36</v>
      </c>
    </row>
    <row r="39" spans="1:3" ht="15.75" customHeight="1">
      <c r="A39" s="38" t="str">
        <f>'Team Summary'!B100</f>
        <v>Callan McKinney (SOU)</v>
      </c>
      <c r="B39" s="38">
        <f>'Team Summary'!E100</f>
        <v>103</v>
      </c>
      <c r="C39" s="38">
        <f t="shared" si="0"/>
        <v>36</v>
      </c>
    </row>
    <row r="40" spans="1:3" ht="15.75" customHeight="1">
      <c r="A40" s="38" t="str">
        <f>'Team Summary'!B28</f>
        <v>Aiden Swanson (FB)</v>
      </c>
      <c r="B40" s="38">
        <f>'Team Summary'!E28</f>
        <v>103</v>
      </c>
      <c r="C40" s="38">
        <f t="shared" si="0"/>
        <v>36</v>
      </c>
    </row>
    <row r="41" spans="1:3" ht="15.75" customHeight="1">
      <c r="A41" s="38" t="str">
        <f>'Team Summary'!B86</f>
        <v>Chase Nitzsche (M)</v>
      </c>
      <c r="B41" s="38">
        <f>'Team Summary'!E86</f>
        <v>103</v>
      </c>
      <c r="C41" s="38">
        <f t="shared" si="0"/>
        <v>36</v>
      </c>
    </row>
    <row r="42" spans="1:3" ht="15.75" customHeight="1">
      <c r="A42" s="38" t="str">
        <f>'Team Summary'!B30</f>
        <v>Mikelangelo Hunt (FB)</v>
      </c>
      <c r="B42" s="38">
        <f>'Team Summary'!E30</f>
        <v>104</v>
      </c>
      <c r="C42" s="38">
        <f t="shared" si="0"/>
        <v>41</v>
      </c>
    </row>
    <row r="43" spans="1:3" ht="15.75" customHeight="1">
      <c r="A43" s="38" t="str">
        <f>'Team Summary'!B70</f>
        <v>Ty Hansen (LC)</v>
      </c>
      <c r="B43" s="38">
        <f>'Team Summary'!E70</f>
        <v>104</v>
      </c>
      <c r="C43" s="38">
        <f t="shared" si="0"/>
        <v>41</v>
      </c>
    </row>
    <row r="44" spans="1:3" ht="15.75" customHeight="1">
      <c r="A44" s="38" t="str">
        <f>'Team Summary'!B59</f>
        <v>Keegan Jones (JCC)</v>
      </c>
      <c r="B44" s="38">
        <f>'Team Summary'!E59</f>
        <v>105</v>
      </c>
      <c r="C44" s="38">
        <f t="shared" si="0"/>
        <v>43</v>
      </c>
    </row>
    <row r="45" spans="1:3" ht="15.75" customHeight="1">
      <c r="A45" s="38" t="str">
        <f>'Team Summary'!B35</f>
        <v>Carson Simon (FAC)</v>
      </c>
      <c r="B45" s="38">
        <f>'Team Summary'!E35</f>
        <v>105</v>
      </c>
      <c r="C45" s="38">
        <f t="shared" si="0"/>
        <v>43</v>
      </c>
    </row>
    <row r="46" spans="1:3" ht="15.75" customHeight="1">
      <c r="A46" s="38" t="str">
        <f>'Team Summary'!B21</f>
        <v>Nathan Rust (EM)</v>
      </c>
      <c r="B46" s="38">
        <f>'Team Summary'!E21</f>
        <v>107</v>
      </c>
      <c r="C46" s="38">
        <f t="shared" si="0"/>
        <v>45</v>
      </c>
    </row>
    <row r="47" spans="1:3" ht="15.75" customHeight="1">
      <c r="A47" s="38" t="str">
        <f>'Team Summary'!B31</f>
        <v>Benjamin Starr (FB)</v>
      </c>
      <c r="B47" s="38">
        <f>'Team Summary'!E31</f>
        <v>110</v>
      </c>
      <c r="C47" s="38">
        <f t="shared" si="0"/>
        <v>46</v>
      </c>
    </row>
    <row r="48" spans="1:3" ht="15.75" customHeight="1">
      <c r="A48" s="38" t="str">
        <f>'Team Summary'!B101</f>
        <v>Timothy Vitosh (SOU)</v>
      </c>
      <c r="B48" s="38">
        <f>'Team Summary'!E101</f>
        <v>110</v>
      </c>
      <c r="C48" s="38">
        <f t="shared" si="0"/>
        <v>46</v>
      </c>
    </row>
    <row r="49" spans="1:3" ht="15.75" customHeight="1">
      <c r="A49" s="38" t="str">
        <f>'Team Summary'!B71</f>
        <v>Dominic Lambert (LC)</v>
      </c>
      <c r="B49" s="38">
        <f>'Team Summary'!E71</f>
        <v>110</v>
      </c>
      <c r="C49" s="38">
        <f t="shared" si="0"/>
        <v>46</v>
      </c>
    </row>
    <row r="50" spans="1:3" ht="15.75" customHeight="1">
      <c r="A50" s="38" t="str">
        <f>'Team Summary'!B37</f>
        <v>Lindsey McNeely (FAC)</v>
      </c>
      <c r="B50" s="38">
        <f>'Team Summary'!E37</f>
        <v>111</v>
      </c>
      <c r="C50" s="38">
        <f t="shared" si="0"/>
        <v>49</v>
      </c>
    </row>
    <row r="51" spans="1:3" ht="15.75" customHeight="1">
      <c r="A51" s="38" t="str">
        <f>'Team Summary'!B92</f>
        <v>Luke Johnson (P)</v>
      </c>
      <c r="B51" s="38">
        <f>'Team Summary'!E92</f>
        <v>111</v>
      </c>
      <c r="C51" s="38">
        <f t="shared" si="0"/>
        <v>49</v>
      </c>
    </row>
    <row r="52" spans="1:3" ht="15.75" customHeight="1">
      <c r="A52" s="38" t="str">
        <f>'Team Summary'!B38</f>
        <v>Dalton Helmick (FAC)</v>
      </c>
      <c r="B52" s="38">
        <f>'Team Summary'!E38</f>
        <v>112</v>
      </c>
      <c r="C52" s="38">
        <f t="shared" si="0"/>
        <v>51</v>
      </c>
    </row>
    <row r="53" spans="1:3" ht="15.75" customHeight="1">
      <c r="A53" s="38" t="str">
        <f>'Team Summary'!B93</f>
        <v>Gage Bohaty (P)</v>
      </c>
      <c r="B53" s="38">
        <f>'Team Summary'!E93</f>
        <v>112</v>
      </c>
      <c r="C53" s="38">
        <f t="shared" si="0"/>
        <v>51</v>
      </c>
    </row>
    <row r="54" spans="1:3" ht="15.75" customHeight="1">
      <c r="A54" s="38" t="str">
        <f>'Team Summary'!B29</f>
        <v>Connor Gerths (FB)</v>
      </c>
      <c r="B54" s="38">
        <f>'Team Summary'!E29</f>
        <v>112</v>
      </c>
      <c r="C54" s="38">
        <f t="shared" si="0"/>
        <v>51</v>
      </c>
    </row>
    <row r="55" spans="1:3" ht="15.75" customHeight="1">
      <c r="A55" s="38" t="str">
        <f>'Team Summary'!B102</f>
        <v>Jason Arnold (SOU)</v>
      </c>
      <c r="B55" s="38">
        <f>'Team Summary'!E102</f>
        <v>112</v>
      </c>
      <c r="C55" s="38">
        <f t="shared" si="0"/>
        <v>51</v>
      </c>
    </row>
    <row r="56" spans="1:3" ht="15.75" customHeight="1">
      <c r="A56" s="107" t="str">
        <f>'Team Summary'!B108</f>
        <v>Gabriel Dilley (SYR)</v>
      </c>
      <c r="B56" s="107">
        <f>'Team Summary'!E108</f>
        <v>115</v>
      </c>
      <c r="C56" s="38">
        <f t="shared" si="0"/>
        <v>55</v>
      </c>
    </row>
    <row r="57" spans="1:3" ht="15.75" customHeight="1">
      <c r="A57" s="107" t="str">
        <f>'Team Summary'!B111</f>
        <v>Cody Damme (SYR)</v>
      </c>
      <c r="B57" s="107">
        <f>'Team Summary'!E111</f>
        <v>115</v>
      </c>
      <c r="C57" s="38">
        <f t="shared" si="0"/>
        <v>55</v>
      </c>
    </row>
    <row r="58" spans="1:3" ht="15.75" customHeight="1">
      <c r="A58" s="38" t="str">
        <f>'Team Summary'!B60</f>
        <v>Sergio Valles (JCC)</v>
      </c>
      <c r="B58" s="38">
        <f>'Team Summary'!E60</f>
        <v>116</v>
      </c>
      <c r="C58" s="38">
        <f t="shared" si="0"/>
        <v>57</v>
      </c>
    </row>
    <row r="59" spans="1:3" ht="15.75" customHeight="1">
      <c r="A59" s="38" t="str">
        <f>'Team Summary'!B79</f>
        <v>Owen Kreikemeier (LL)</v>
      </c>
      <c r="B59" s="38">
        <f>'Team Summary'!E79</f>
        <v>116</v>
      </c>
      <c r="C59" s="38">
        <f t="shared" si="0"/>
        <v>57</v>
      </c>
    </row>
    <row r="60" spans="1:3" ht="15.75" customHeight="1">
      <c r="A60" s="38" t="str">
        <f>'Team Summary'!B62</f>
        <v>Gabriel Burki (JCC)</v>
      </c>
      <c r="B60" s="38">
        <f>'Team Summary'!E62</f>
        <v>123</v>
      </c>
      <c r="C60" s="38">
        <f t="shared" si="0"/>
        <v>59</v>
      </c>
    </row>
    <row r="61" spans="1:3" ht="15.75" customHeight="1">
      <c r="A61" s="38" t="str">
        <f>'Team Summary'!B23</f>
        <v>Drake Clements (EM)</v>
      </c>
      <c r="B61" s="38">
        <f>'Team Summary'!E23</f>
        <v>123</v>
      </c>
      <c r="C61" s="38">
        <f t="shared" si="0"/>
        <v>59</v>
      </c>
    </row>
    <row r="62" spans="1:3" ht="15.75" customHeight="1">
      <c r="A62" s="38" t="str">
        <f>'Team Summary'!B15</f>
        <v>Micah Richters (C)</v>
      </c>
      <c r="B62" s="38">
        <f>'Team Summary'!E15</f>
        <v>125</v>
      </c>
      <c r="C62" s="38">
        <f t="shared" si="0"/>
        <v>61</v>
      </c>
    </row>
    <row r="63" spans="1:3" ht="15.75" customHeight="1">
      <c r="A63" s="38" t="str">
        <f>'Team Summary'!B5</f>
        <v>Carter Malina (BN)</v>
      </c>
      <c r="B63" s="38">
        <f>'Team Summary'!E5</f>
        <v>128</v>
      </c>
      <c r="C63" s="38">
        <f t="shared" si="0"/>
        <v>62</v>
      </c>
    </row>
    <row r="64" spans="1:3" ht="15.75" customHeight="1">
      <c r="A64" s="38" t="str">
        <f>'Team Summary'!B6</f>
        <v>Camdin McGuigan (BN)</v>
      </c>
      <c r="B64" s="38">
        <f>'Team Summary'!E6</f>
        <v>130</v>
      </c>
      <c r="C64" s="38">
        <f t="shared" si="0"/>
        <v>63</v>
      </c>
    </row>
    <row r="65" spans="1:3" ht="15.75" customHeight="1">
      <c r="A65" s="38" t="str">
        <f>'Team Summary'!B61</f>
        <v>Kayden Badertscher (JCC)</v>
      </c>
      <c r="B65" s="38">
        <f>'Team Summary'!E61</f>
        <v>135</v>
      </c>
      <c r="C65" s="38">
        <f t="shared" si="0"/>
        <v>64</v>
      </c>
    </row>
    <row r="66" spans="1:3" ht="15.75" customHeight="1">
      <c r="A66" s="38" t="str">
        <f>'Team Summary'!B95</f>
        <v>Zachery Phillips (P)</v>
      </c>
      <c r="B66" s="38">
        <f>'Team Summary'!E95</f>
        <v>141</v>
      </c>
      <c r="C66" s="38">
        <f t="shared" si="0"/>
        <v>65</v>
      </c>
    </row>
    <row r="67" spans="1:3" ht="15.75" customHeight="1">
      <c r="A67" s="38" t="str">
        <f>'Team Summary'!B94</f>
        <v>Jonathan Glantz (P)</v>
      </c>
      <c r="B67" s="38">
        <f>'Team Summary'!E94</f>
        <v>142</v>
      </c>
      <c r="C67" s="38">
        <f t="shared" si="0"/>
        <v>66</v>
      </c>
    </row>
    <row r="68" spans="1:3" ht="15.75" customHeight="1">
      <c r="A68" s="38" t="str">
        <f>'Team Summary'!B53</f>
        <v>Keegan Vetrovsky (HTRS)</v>
      </c>
      <c r="B68" s="38">
        <f>'Team Summary'!E53</f>
        <v>147</v>
      </c>
      <c r="C68" s="38">
        <f t="shared" si="0"/>
        <v>67</v>
      </c>
    </row>
    <row r="69" spans="1:3" ht="15.75" customHeight="1">
      <c r="A69" s="38" t="str">
        <f>'Team Summary'!B52</f>
        <v>Justin Pierce (HTRS)</v>
      </c>
      <c r="B69" s="38">
        <f>'Team Summary'!E52</f>
        <v>148</v>
      </c>
      <c r="C69" s="38">
        <f t="shared" si="0"/>
        <v>68</v>
      </c>
    </row>
    <row r="70" spans="1:3" ht="15.75" customHeight="1">
      <c r="A70" s="38" t="str">
        <f>'Team Summary'!B7</f>
        <v>Remington Musgrove (BN)</v>
      </c>
      <c r="B70" s="38">
        <f>'Team Summary'!E7</f>
        <v>150</v>
      </c>
      <c r="C70" s="38">
        <f t="shared" si="0"/>
        <v>69</v>
      </c>
    </row>
    <row r="71" spans="1:3" ht="15.75" customHeight="1">
      <c r="A71" s="38" t="str">
        <f>'Team Summary'!B63</f>
        <v>Cameron Lowther (JCC)</v>
      </c>
      <c r="B71" s="38">
        <f>'Team Summary'!E63</f>
        <v>154</v>
      </c>
      <c r="C71" s="38">
        <f t="shared" si="0"/>
        <v>70</v>
      </c>
    </row>
    <row r="72" spans="1:3" ht="15.75" customHeight="1">
      <c r="A72" s="38" t="str">
        <f>'Team Summary'!B14</f>
        <v>Reiden Fowler (C)</v>
      </c>
      <c r="B72" s="38">
        <f>'Team Summary'!E14</f>
        <v>1073</v>
      </c>
      <c r="C72" s="38">
        <f t="shared" si="0"/>
        <v>71</v>
      </c>
    </row>
    <row r="73" spans="1:3" ht="15.75" customHeight="1">
      <c r="A73" s="38" t="str">
        <f>'Team Summary'!B103</f>
        <v>Kaden Sutton (SOU)</v>
      </c>
      <c r="B73" s="38">
        <f>'Team Summary'!E103</f>
        <v>1103</v>
      </c>
      <c r="C73" s="38">
        <f t="shared" si="0"/>
        <v>72</v>
      </c>
    </row>
    <row r="74" spans="1:3" ht="15.75" customHeight="1">
      <c r="A74" s="38" t="str">
        <f>'Team Summary'!B4</f>
        <v>No Golfer (BN)</v>
      </c>
      <c r="B74" s="38">
        <f>'Team Summary'!E4</f>
        <v>2000</v>
      </c>
      <c r="C74" s="38">
        <f t="shared" si="0"/>
        <v>73</v>
      </c>
    </row>
    <row r="75" spans="1:3" ht="15.75" customHeight="1">
      <c r="A75" s="38" t="str">
        <f>'Team Summary'!B54</f>
        <v>No Golfer (HTRS)</v>
      </c>
      <c r="B75" s="38">
        <f>'Team Summary'!E54</f>
        <v>2000</v>
      </c>
      <c r="C75" s="38">
        <f t="shared" si="0"/>
        <v>73</v>
      </c>
    </row>
    <row r="76" spans="1:3" ht="15.75" customHeight="1">
      <c r="A76" s="38" t="str">
        <f>'Team Summary'!B55</f>
        <v>No Golfer (HTRS)</v>
      </c>
      <c r="B76" s="38">
        <f>'Team Summary'!E55</f>
        <v>2000</v>
      </c>
      <c r="C76" s="38">
        <f t="shared" si="0"/>
        <v>73</v>
      </c>
    </row>
    <row r="77" spans="1:3" ht="15.75" customHeight="1"/>
    <row r="78" spans="1:3" ht="15.75" customHeight="1"/>
    <row r="79" spans="1:3" ht="15.75" customHeight="1"/>
    <row r="80" spans="1: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Invite List</vt:lpstr>
      <vt:lpstr>Tee Times</vt:lpstr>
      <vt:lpstr>Hole Information</vt:lpstr>
      <vt:lpstr>C</vt:lpstr>
      <vt:lpstr>Ind ScoresXTeam</vt:lpstr>
      <vt:lpstr>Team Summary</vt:lpstr>
      <vt:lpstr>old Team Sum</vt:lpstr>
      <vt:lpstr>Team Ranking</vt:lpstr>
      <vt:lpstr>Individual Ranking</vt:lpstr>
      <vt:lpstr>Tee Times with Scoring Monitors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Benjamin Swanson</cp:lastModifiedBy>
  <dcterms:created xsi:type="dcterms:W3CDTF">2002-09-03T05:58:14Z</dcterms:created>
  <dcterms:modified xsi:type="dcterms:W3CDTF">2022-05-16T21:31:20Z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